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CUENTA PUBLICA 2022\MPIO. CTA. PUBL.-2022\"/>
    </mc:Choice>
  </mc:AlternateContent>
  <bookViews>
    <workbookView xWindow="0" yWindow="0" windowWidth="23040" windowHeight="9528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4" i="62" l="1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6" i="62" s="1"/>
  <c r="C9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<sst xmlns="http://schemas.openxmlformats.org/spreadsheetml/2006/main" count="951" uniqueCount="674">
  <si>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</si>
  <si>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</si>
  <si>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</si>
  <si>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</si>
  <si>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</si>
  <si>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</si>
  <si>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</si>
  <si>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</si>
  <si>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</si>
  <si>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</si>
  <si>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</si>
  <si>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</si>
  <si>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</si>
  <si>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</si>
  <si>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</si>
  <si>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</si>
  <si>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</si>
  <si>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</si>
  <si>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</si>
  <si>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</si>
  <si>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</si>
  <si>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</si>
  <si>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</si>
  <si>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</si>
  <si>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</si>
  <si>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</si>
  <si>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</si>
  <si>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</si>
  <si>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</si>
  <si>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</si>
  <si>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</si>
  <si>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</si>
  <si>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</si>
  <si>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</si>
  <si>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</si>
  <si>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</si>
  <si>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</si>
  <si>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</si>
  <si>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</si>
  <si>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</si>
  <si>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</si>
  <si>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</si>
  <si>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</si>
  <si>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</si>
  <si>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</si>
  <si>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</si>
  <si>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</si>
  <si>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</si>
  <si>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</si>
  <si>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</si>
  <si>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</si>
  <si>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</si>
  <si>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</si>
  <si>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</si>
  <si>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</si>
  <si>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</si>
  <si>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</si>
  <si>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</si>
  <si>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</si>
  <si>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</si>
  <si>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</si>
  <si>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</si>
  <si>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</si>
  <si>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</si>
  <si>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</si>
  <si>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</si>
  <si>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</si>
  <si>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</si>
  <si>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</si>
  <si>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</si>
  <si>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</si>
  <si>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</si>
  <si>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</si>
  <si>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</si>
  <si>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</si>
  <si>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</si>
  <si>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</si>
  <si>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</si>
  <si>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</si>
  <si>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</si>
  <si>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</si>
  <si>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</si>
  <si>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</si>
  <si>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</si>
  <si>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</si>
  <si>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</si>
  <si>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</si>
  <si>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</si>
  <si>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</si>
  <si>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</si>
  <si>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</si>
  <si>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</si>
  <si>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</si>
  <si>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</si>
  <si>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</si>
  <si>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</si>
  <si>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</si>
  <si>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</si>
  <si>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</si>
  <si>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</si>
  <si>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</si>
  <si>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</si>
  <si>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</si>
  <si>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</si>
  <si>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</si>
  <si>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</si>
  <si>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</si>
  <si>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</si>
  <si>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</si>
  <si>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</si>
  <si>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</si>
  <si>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</si>
  <si>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</si>
  <si>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</si>
  <si>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</si>
  <si>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</si>
  <si>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</si>
  <si>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</si>
  <si>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</si>
  <si>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</si>
  <si>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</si>
  <si>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</si>
  <si>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</si>
  <si>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</si>
  <si>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</si>
  <si>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</si>
  <si>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</si>
  <si>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</si>
  <si>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</si>
  <si>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</si>
  <si>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</si>
  <si>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</si>
  <si>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</si>
  <si>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</si>
  <si>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</si>
  <si>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</si>
  <si>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</si>
  <si>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</si>
  <si>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</si>
  <si>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</si>
  <si>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</si>
  <si>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</si>
  <si>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</si>
  <si>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</si>
  <si>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</si>
  <si>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</si>
  <si>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</si>
  <si>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</si>
  <si>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</si>
  <si>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</si>
  <si>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</si>
  <si>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</si>
  <si>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</si>
  <si>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</si>
  <si>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</si>
  <si>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</si>
  <si>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</si>
  <si>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</si>
  <si>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</si>
  <si>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</si>
  <si>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</si>
  <si>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</si>
  <si>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</si>
  <si>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</si>
  <si>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</si>
  <si>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</si>
  <si>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</si>
  <si>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</si>
  <si>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</si>
  <si>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</si>
  <si>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</si>
  <si>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</si>
  <si>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</si>
  <si>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</si>
  <si>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</si>
  <si>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</si>
  <si>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</si>
  <si>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</si>
  <si>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</si>
  <si>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</si>
  <si>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</si>
  <si>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</si>
  <si>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</si>
  <si>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</si>
  <si>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</si>
  <si>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</si>
  <si>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</si>
  <si>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</si>
  <si>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</si>
  <si>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</si>
  <si>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</si>
  <si>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</si>
  <si>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</si>
  <si>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</si>
  <si>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</si>
  <si>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</si>
  <si>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</si>
  <si>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</si>
  <si>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</si>
  <si>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</si>
  <si>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</si>
  <si>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</si>
  <si>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</si>
  <si>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</si>
  <si>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</si>
  <si>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</si>
  <si>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</si>
  <si>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</si>
  <si>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</si>
  <si>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</si>
  <si>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</si>
  <si>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</si>
  <si>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</si>
  <si>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</si>
  <si>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</si>
  <si>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</si>
  <si>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</si>
  <si>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</si>
  <si>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</si>
  <si>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</si>
  <si>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</si>
  <si>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</si>
  <si>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</si>
  <si>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</si>
  <si>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</si>
  <si>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</si>
  <si>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</si>
  <si>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</si>
  <si>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</si>
  <si>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</si>
  <si>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</si>
  <si>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</si>
  <si>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</si>
  <si>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</si>
  <si>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</si>
  <si>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</si>
  <si>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</si>
  <si>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</si>
  <si>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</si>
  <si>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</si>
  <si>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</si>
  <si>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</si>
  <si>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</si>
  <si>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</si>
  <si>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</si>
  <si>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</si>
  <si>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</si>
  <si>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</si>
  <si>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</si>
  <si>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</si>
  <si>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</si>
  <si>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</si>
  <si>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</si>
  <si>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</si>
  <si>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</si>
  <si>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</si>
  <si>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</si>
  <si>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</si>
  <si>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</si>
  <si>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</si>
  <si>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</si>
  <si>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</si>
  <si>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</si>
  <si>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</si>
  <si>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</si>
  <si>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</si>
  <si>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</si>
  <si>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</si>
  <si>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</si>
  <si>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</si>
  <si>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</si>
  <si>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</si>
  <si>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</si>
  <si>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</si>
  <si>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</si>
  <si>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</si>
  <si>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</si>
  <si>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</si>
  <si>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</si>
  <si>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</si>
  <si>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</si>
  <si>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</si>
  <si>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</si>
  <si>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</si>
  <si>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</si>
  <si>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</si>
  <si>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</si>
  <si>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</si>
  <si>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</si>
  <si>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</si>
  <si>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</si>
  <si>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</si>
  <si>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</si>
  <si>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</si>
  <si>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</si>
  <si>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</si>
  <si>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</si>
  <si>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</si>
  <si>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</si>
  <si>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</si>
  <si>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</si>
  <si>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</si>
  <si>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</si>
  <si>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</si>
  <si>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</si>
  <si>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</si>
  <si>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</si>
  <si>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</si>
  <si>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</si>
  <si>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</si>
  <si>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</si>
  <si>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</si>
  <si>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</si>
  <si>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</si>
  <si>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</si>
  <si>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</si>
  <si>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</si>
  <si>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</si>
  <si>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</si>
  <si>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</si>
  <si>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</si>
  <si>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</si>
  <si>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</si>
  <si>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</si>
  <si>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</si>
  <si>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</si>
  <si>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</si>
  <si>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</si>
  <si>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</si>
  <si>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</si>
  <si>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</si>
  <si>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</si>
  <si>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</si>
  <si>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</si>
  <si>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</si>
  <si>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</si>
  <si>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</si>
  <si>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</si>
  <si>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</si>
  <si>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</si>
  <si>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</si>
  <si>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</si>
  <si>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</si>
  <si>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</si>
  <si>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</si>
  <si>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</si>
  <si>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</si>
  <si>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</si>
  <si>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</si>
  <si>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</si>
  <si>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</si>
  <si>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</si>
  <si>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</si>
  <si>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</si>
  <si>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</si>
  <si>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</si>
  <si>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</si>
  <si>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</si>
  <si>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</si>
  <si>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</si>
  <si>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</si>
  <si>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</si>
  <si>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</si>
  <si>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</si>
  <si>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</si>
  <si>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</si>
  <si>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</si>
  <si>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</si>
  <si>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</si>
  <si>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</si>
  <si>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</si>
  <si>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</si>
  <si>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</si>
  <si>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</si>
  <si>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</si>
  <si>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</si>
  <si>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</si>
  <si>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</si>
  <si>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</si>
  <si>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</si>
  <si>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</si>
  <si>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</si>
  <si>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</si>
  <si>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</si>
  <si>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</si>
  <si>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</si>
  <si>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</si>
  <si>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</si>
  <si>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</si>
  <si>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</si>
  <si>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</si>
  <si>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</si>
  <si>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</si>
  <si>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</si>
  <si>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</si>
  <si>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</si>
  <si>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</si>
  <si>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</si>
  <si>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</si>
  <si>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</si>
  <si>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</si>
  <si>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</si>
  <si>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</si>
  <si>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</si>
  <si>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</si>
  <si>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</si>
  <si>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</si>
  <si>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</si>
  <si>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</si>
  <si>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</si>
  <si>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</si>
  <si>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</si>
  <si>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</si>
  <si>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</si>
  <si>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</si>
  <si>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</si>
  <si>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</si>
  <si>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</si>
  <si>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</si>
  <si>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</si>
  <si>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</si>
  <si>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</si>
  <si>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</si>
  <si>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</si>
  <si>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</si>
  <si>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</si>
  <si>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</si>
  <si>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</si>
  <si>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</si>
  <si>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</si>
  <si>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</si>
  <si>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</si>
  <si>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</si>
  <si>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</si>
  <si>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</si>
  <si>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</si>
  <si>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</si>
  <si>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</si>
  <si>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</si>
  <si>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</si>
  <si>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</si>
  <si>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</si>
  <si>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</si>
  <si>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</si>
  <si>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</si>
  <si>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</si>
  <si>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</si>
  <si>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</si>
  <si>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</si>
  <si>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</si>
  <si>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</si>
  <si>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</si>
  <si>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</si>
  <si>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</si>
  <si>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</si>
  <si>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</si>
  <si>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</si>
  <si>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</si>
  <si>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</si>
  <si>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</si>
  <si>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</si>
  <si>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</si>
  <si>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</si>
  <si>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</si>
  <si>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</si>
  <si>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</si>
  <si>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</si>
  <si>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</si>
  <si>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</si>
  <si>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</si>
  <si>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</si>
  <si>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</si>
  <si>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</si>
  <si>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</si>
  <si>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</si>
  <si>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</si>
  <si>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</si>
  <si>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</si>
  <si>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</si>
  <si>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</si>
  <si>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</si>
  <si>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</si>
  <si>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</si>
  <si>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</si>
  <si>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</si>
  <si>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</si>
  <si>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</si>
  <si>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</si>
  <si>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</si>
  <si>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</si>
  <si>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</si>
  <si>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</si>
  <si>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</si>
  <si>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</si>
  <si>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</si>
  <si>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</si>
  <si>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</si>
  <si>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</si>
  <si>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</si>
  <si>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</si>
  <si>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</si>
  <si>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</si>
  <si>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</si>
  <si>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</si>
  <si>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</si>
  <si>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</si>
  <si>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</si>
  <si>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</si>
  <si>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</si>
  <si>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</si>
  <si>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</si>
  <si>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</si>
  <si>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</si>
  <si>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</si>
  <si>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</si>
  <si>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</si>
  <si>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</si>
  <si>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</si>
  <si>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</si>
  <si>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</si>
  <si>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</si>
  <si>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</si>
  <si>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</si>
  <si>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</si>
  <si>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</si>
  <si>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</si>
  <si>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</si>
  <si>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</si>
  <si>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</si>
  <si>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</si>
  <si>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</si>
  <si>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</si>
  <si>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</si>
  <si>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</si>
  <si>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</si>
  <si>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</si>
  <si>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</si>
  <si>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</si>
  <si>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</si>
  <si>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</si>
  <si>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</si>
  <si>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</si>
  <si>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</si>
  <si>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</si>
  <si>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</si>
  <si>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</si>
  <si>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</si>
  <si>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</si>
  <si>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</si>
  <si>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</si>
  <si>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</si>
  <si>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</si>
  <si>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</si>
  <si>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</si>
  <si>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</si>
  <si>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</si>
  <si>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</si>
  <si>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</si>
  <si>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</si>
  <si>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</si>
  <si>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</si>
  <si>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</si>
  <si>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</si>
  <si>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</si>
  <si>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</si>
  <si>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</si>
  <si>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</si>
  <si>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</si>
  <si>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</si>
  <si>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</si>
  <si>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</si>
  <si>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</si>
  <si>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</si>
  <si>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</si>
  <si>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</si>
  <si>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</si>
  <si>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</si>
  <si>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</si>
  <si>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</si>
  <si>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</si>
  <si>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</si>
  <si>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</si>
  <si>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</si>
  <si>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</si>
  <si>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</si>
  <si>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</si>
  <si>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</si>
  <si>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</si>
  <si>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</si>
  <si>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</si>
  <si>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</si>
  <si>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</si>
  <si>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</si>
  <si>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</si>
  <si>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</si>
  <si>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</si>
  <si>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</si>
  <si>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</si>
  <si>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</si>
  <si>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</si>
  <si>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</si>
  <si>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</si>
  <si>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</si>
  <si>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</si>
  <si>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</si>
  <si>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</si>
  <si>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</si>
  <si>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</si>
  <si>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</si>
  <si>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</si>
  <si>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</si>
  <si>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</si>
  <si>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</si>
  <si>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</si>
  <si>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</si>
  <si>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</si>
  <si>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</si>
  <si>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</si>
  <si>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</si>
  <si>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</si>
  <si>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</si>
  <si>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</si>
  <si>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</si>
  <si>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</si>
  <si>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</si>
  <si>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</si>
  <si>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</si>
  <si>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</si>
  <si>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</si>
  <si>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</si>
  <si>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</si>
  <si>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</si>
  <si>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</si>
  <si>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</si>
  <si>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</si>
  <si>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</si>
  <si>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</si>
  <si>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</si>
  <si>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</si>
  <si>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</si>
  <si>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</si>
  <si>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</si>
  <si>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</si>
  <si>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</si>
  <si>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</si>
  <si>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</si>
  <si>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</si>
  <si>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</si>
  <si>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</si>
  <si>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</si>
  <si>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</si>
  <si>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</si>
  <si>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</si>
  <si>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</si>
  <si>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</si>
  <si>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</si>
  <si>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</si>
  <si>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</si>
  <si>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</si>
  <si>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</si>
  <si>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</si>
  <si>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</si>
  <si>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</si>
  <si>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</si>
  <si>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</si>
  <si>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</si>
  <si>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</si>
  <si>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</si>
  <si>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</si>
  <si>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</si>
  <si>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</si>
  <si>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</si>
  <si>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Municipio de Salamanca, Guanajuato.</t>
  </si>
  <si>
    <t>Correspondiente del 1 de Enero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</si>
</sst>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2B956F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3" fillId="0" borderId="0" xfId="8" applyFont="1" applyAlignment="1">
      <alignment horizontal="center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2" fillId="4" borderId="0" xfId="8" applyFont="1" applyFill="1" applyAlignment="1">
      <alignment horizontal="center" vertical="center"/>
    </xf>
    <xf numFmtId="0" fontId="22" fillId="4" borderId="0" xfId="8" applyFont="1" applyFill="1" applyAlignment="1">
      <alignment vertical="center"/>
    </xf>
    <xf numFmtId="0" fontId="23" fillId="4" borderId="0" xfId="8" applyFont="1" applyFill="1" applyAlignment="1">
      <alignment horizontal="right" vertical="center"/>
    </xf>
    <xf numFmtId="0" fontId="22" fillId="4" borderId="0" xfId="8" applyFont="1" applyFill="1" applyAlignment="1">
      <alignment horizontal="left" vertical="center"/>
    </xf>
    <xf numFmtId="0" fontId="23" fillId="4" borderId="0" xfId="8" applyFont="1" applyFill="1" applyAlignment="1">
      <alignment horizontal="center" vertical="center"/>
    </xf>
    <xf numFmtId="0" fontId="23" fillId="4" borderId="0" xfId="8" applyFont="1" applyFill="1" applyAlignment="1">
      <alignment vertical="center"/>
    </xf>
    <xf numFmtId="0" fontId="22" fillId="4" borderId="0" xfId="8" applyFont="1" applyFill="1" applyBorder="1" applyAlignment="1">
      <alignment horizontal="center" vertical="center"/>
    </xf>
    <xf numFmtId="0" fontId="5" fillId="8" borderId="14" xfId="13" applyFont="1" applyFill="1" applyBorder="1" applyAlignment="1" applyProtection="1">
      <alignment horizontal="center" vertical="center" wrapText="1"/>
      <protection locked="0"/>
    </xf>
    <xf numFmtId="0" fontId="5" fillId="8" borderId="11" xfId="13" applyFont="1" applyFill="1" applyBorder="1" applyAlignment="1" applyProtection="1">
      <alignment horizontal="center" vertical="center" wrapText="1"/>
      <protection locked="0"/>
    </xf>
    <xf numFmtId="0" fontId="5" fillId="8" borderId="16" xfId="13" applyFont="1" applyFill="1" applyBorder="1" applyAlignment="1" applyProtection="1">
      <alignment horizontal="center" vertical="center" wrapText="1"/>
      <protection locked="0"/>
    </xf>
    <xf numFmtId="0" fontId="5" fillId="8" borderId="10" xfId="13" applyFont="1" applyFill="1" applyBorder="1" applyAlignment="1" applyProtection="1">
      <alignment horizontal="center" vertical="center" wrapText="1"/>
      <protection locked="0"/>
    </xf>
    <xf numFmtId="0" fontId="5" fillId="8" borderId="0" xfId="13" applyFont="1" applyFill="1" applyAlignment="1" applyProtection="1">
      <alignment horizontal="center" vertical="center" wrapText="1"/>
      <protection locked="0"/>
    </xf>
    <xf numFmtId="0" fontId="5" fillId="8" borderId="17" xfId="13" applyFont="1" applyFill="1" applyBorder="1" applyAlignment="1" applyProtection="1">
      <alignment horizontal="center" vertical="center" wrapText="1"/>
      <protection locked="0"/>
    </xf>
    <xf numFmtId="0" fontId="5" fillId="8" borderId="0" xfId="13" applyFont="1" applyFill="1" applyBorder="1" applyAlignment="1" applyProtection="1">
      <alignment horizontal="center" vertical="center" wrapText="1"/>
      <protection locked="0"/>
    </xf>
    <xf numFmtId="0" fontId="24" fillId="8" borderId="13" xfId="13" applyFont="1" applyFill="1" applyBorder="1" applyAlignment="1">
      <alignment horizontal="center" vertical="center"/>
    </xf>
    <xf numFmtId="0" fontId="24" fillId="8" borderId="15" xfId="13" applyFont="1" applyFill="1" applyBorder="1" applyAlignment="1">
      <alignment horizontal="center" vertical="center"/>
    </xf>
    <xf numFmtId="0" fontId="24" fillId="8" borderId="18" xfId="13" applyFont="1" applyFill="1" applyBorder="1" applyAlignment="1">
      <alignment horizontal="center" vertical="center"/>
    </xf>
    <xf numFmtId="0" fontId="23" fillId="8" borderId="13" xfId="13" applyFont="1" applyFill="1" applyBorder="1" applyAlignment="1">
      <alignment vertical="center"/>
    </xf>
    <xf numFmtId="0" fontId="23" fillId="8" borderId="2" xfId="13" applyFont="1" applyFill="1" applyBorder="1" applyAlignment="1">
      <alignment vertical="center"/>
    </xf>
    <xf numFmtId="4" fontId="23" fillId="8" borderId="1" xfId="13" applyNumberFormat="1" applyFont="1" applyFill="1" applyBorder="1" applyAlignment="1">
      <alignment horizontal="right" vertical="center"/>
    </xf>
    <xf numFmtId="0" fontId="25" fillId="0" borderId="9" xfId="13" applyFont="1" applyBorder="1"/>
    <xf numFmtId="0" fontId="23" fillId="0" borderId="9" xfId="13" applyFont="1" applyFill="1" applyBorder="1" applyAlignment="1">
      <alignment vertical="center"/>
    </xf>
    <xf numFmtId="4" fontId="23" fillId="0" borderId="9" xfId="13" applyNumberFormat="1" applyFont="1" applyFill="1" applyBorder="1" applyAlignment="1">
      <alignment horizontal="right" vertical="center"/>
    </xf>
    <xf numFmtId="0" fontId="23" fillId="0" borderId="2" xfId="13" applyFont="1" applyFill="1" applyBorder="1" applyAlignment="1">
      <alignment vertical="center"/>
    </xf>
    <xf numFmtId="0" fontId="23" fillId="0" borderId="12" xfId="13" applyFont="1" applyFill="1" applyBorder="1" applyAlignment="1">
      <alignment vertical="center"/>
    </xf>
    <xf numFmtId="4" fontId="23" fillId="0" borderId="1" xfId="13" applyNumberFormat="1" applyFont="1" applyFill="1" applyBorder="1" applyAlignment="1">
      <alignment horizontal="right" vertical="center" wrapText="1" indent="1"/>
    </xf>
    <xf numFmtId="49" fontId="4" fillId="0" borderId="2" xfId="13" applyNumberFormat="1" applyFont="1" applyFill="1" applyBorder="1" applyAlignment="1">
      <alignment vertical="center"/>
    </xf>
    <xf numFmtId="0" fontId="4" fillId="0" borderId="12" xfId="13" applyFont="1" applyFill="1" applyBorder="1" applyAlignment="1">
      <alignment horizontal="left" vertical="center" indent="1"/>
    </xf>
    <xf numFmtId="4" fontId="4" fillId="0" borderId="1" xfId="13" applyNumberFormat="1" applyFont="1" applyFill="1" applyBorder="1" applyAlignment="1">
      <alignment horizontal="right" vertical="center" wrapText="1" indent="1"/>
    </xf>
    <xf numFmtId="49" fontId="4" fillId="0" borderId="2" xfId="13" applyNumberFormat="1" applyFont="1" applyFill="1" applyBorder="1"/>
    <xf numFmtId="0" fontId="4" fillId="0" borderId="12" xfId="13" applyFont="1" applyFill="1" applyBorder="1" applyAlignment="1">
      <alignment horizontal="left" vertical="center" wrapText="1" indent="1"/>
    </xf>
    <xf numFmtId="0" fontId="4" fillId="0" borderId="9" xfId="13" applyFont="1" applyFill="1" applyBorder="1"/>
    <xf numFmtId="0" fontId="4" fillId="0" borderId="9" xfId="13" applyFont="1" applyFill="1" applyBorder="1" applyAlignment="1">
      <alignment vertical="center"/>
    </xf>
    <xf numFmtId="4" fontId="4" fillId="0" borderId="9" xfId="13" applyNumberFormat="1" applyFont="1" applyFill="1" applyBorder="1" applyAlignment="1">
      <alignment horizontal="right" vertical="center"/>
    </xf>
    <xf numFmtId="0" fontId="5" fillId="0" borderId="2" xfId="13" applyFont="1" applyFill="1" applyBorder="1" applyAlignment="1">
      <alignment vertical="center"/>
    </xf>
    <xf numFmtId="0" fontId="5" fillId="0" borderId="12" xfId="13" applyFont="1" applyFill="1" applyBorder="1" applyAlignment="1">
      <alignment vertical="center"/>
    </xf>
    <xf numFmtId="4" fontId="5" fillId="0" borderId="1" xfId="13" applyNumberFormat="1" applyFont="1" applyFill="1" applyBorder="1" applyAlignment="1">
      <alignment horizontal="right" vertical="center" wrapText="1" indent="1"/>
    </xf>
    <xf numFmtId="4" fontId="4" fillId="0" borderId="1" xfId="13" applyNumberFormat="1" applyFont="1" applyFill="1" applyBorder="1" applyAlignment="1">
      <alignment horizontal="right" vertical="center" indent="1"/>
    </xf>
    <xf numFmtId="0" fontId="26" fillId="0" borderId="9" xfId="13" applyFont="1" applyFill="1" applyBorder="1" applyAlignment="1">
      <alignment vertical="center"/>
    </xf>
    <xf numFmtId="4" fontId="26" fillId="0" borderId="9" xfId="13" applyNumberFormat="1" applyFont="1" applyFill="1" applyBorder="1" applyAlignment="1">
      <alignment horizontal="right" vertical="center"/>
    </xf>
    <xf numFmtId="0" fontId="23" fillId="3" borderId="2" xfId="13" applyFont="1" applyFill="1" applyBorder="1" applyAlignment="1">
      <alignment vertical="center"/>
    </xf>
    <xf numFmtId="4" fontId="23" fillId="8" borderId="1" xfId="13" applyNumberFormat="1" applyFont="1" applyFill="1" applyBorder="1" applyAlignment="1">
      <alignment horizontal="right" vertical="center" wrapText="1" indent="1"/>
    </xf>
    <xf numFmtId="0" fontId="23" fillId="4" borderId="0" xfId="9" applyFont="1" applyFill="1" applyAlignment="1">
      <alignment horizontal="center" vertical="center"/>
    </xf>
    <xf numFmtId="0" fontId="23" fillId="4" borderId="0" xfId="9" applyFont="1" applyFill="1" applyAlignment="1">
      <alignment vertical="center"/>
    </xf>
    <xf numFmtId="0" fontId="23" fillId="4" borderId="0" xfId="9" applyFont="1" applyFill="1" applyAlignment="1">
      <alignment horizontal="right" vertical="center"/>
    </xf>
    <xf numFmtId="0" fontId="5" fillId="4" borderId="0" xfId="9" applyFont="1" applyFill="1" applyAlignment="1">
      <alignment horizontal="left" vertical="center"/>
    </xf>
    <xf numFmtId="0" fontId="23" fillId="4" borderId="0" xfId="9" applyFont="1" applyFill="1" applyAlignment="1">
      <alignment horizontal="center"/>
    </xf>
    <xf numFmtId="0" fontId="23" fillId="4" borderId="0" xfId="9" applyFont="1" applyFill="1"/>
    <xf numFmtId="0" fontId="23" fillId="0" borderId="0" xfId="9" applyFont="1" applyAlignment="1">
      <alignment horizontal="center"/>
    </xf>
    <xf numFmtId="0" fontId="23" fillId="0" borderId="0" xfId="9" applyFont="1"/>
    <xf numFmtId="0" fontId="26" fillId="0" borderId="0" xfId="9" applyFont="1"/>
    <xf numFmtId="4" fontId="26" fillId="0" borderId="0" xfId="9" applyNumberFormat="1" applyFont="1"/>
    <xf numFmtId="0" fontId="24" fillId="8" borderId="14" xfId="13" applyFont="1" applyFill="1" applyBorder="1" applyAlignment="1">
      <alignment horizontal="center" vertical="center"/>
    </xf>
    <xf numFmtId="0" fontId="24" fillId="8" borderId="11" xfId="13" applyFont="1" applyFill="1" applyBorder="1" applyAlignment="1">
      <alignment horizontal="center" vertical="center"/>
    </xf>
    <xf numFmtId="0" fontId="24" fillId="8" borderId="16" xfId="13" applyFont="1" applyFill="1" applyBorder="1" applyAlignment="1">
      <alignment horizontal="center" vertical="center"/>
    </xf>
    <xf numFmtId="0" fontId="24" fillId="8" borderId="10" xfId="13" applyFont="1" applyFill="1" applyBorder="1" applyAlignment="1">
      <alignment horizontal="center" vertical="center"/>
    </xf>
    <xf numFmtId="0" fontId="24" fillId="8" borderId="0" xfId="13" applyFont="1" applyFill="1" applyAlignment="1">
      <alignment horizontal="center" vertical="center"/>
    </xf>
    <xf numFmtId="0" fontId="24" fillId="8" borderId="17" xfId="13" applyFont="1" applyFill="1" applyBorder="1" applyAlignment="1">
      <alignment horizontal="center" vertical="center"/>
    </xf>
    <xf numFmtId="0" fontId="24" fillId="8" borderId="0" xfId="13" applyFont="1" applyFill="1" applyBorder="1" applyAlignment="1">
      <alignment horizontal="center" vertical="center"/>
    </xf>
    <xf numFmtId="0" fontId="25" fillId="0" borderId="0" xfId="13" applyFont="1"/>
    <xf numFmtId="0" fontId="4" fillId="0" borderId="2" xfId="13" applyFont="1" applyFill="1" applyBorder="1" applyAlignment="1">
      <alignment vertical="center"/>
    </xf>
    <xf numFmtId="0" fontId="4" fillId="0" borderId="9" xfId="13" applyFont="1" applyFill="1" applyBorder="1" applyAlignment="1">
      <alignment horizontal="left" vertical="center" indent="1"/>
    </xf>
    <xf numFmtId="4" fontId="26" fillId="0" borderId="1" xfId="13" applyNumberFormat="1" applyFont="1" applyFill="1" applyBorder="1" applyAlignment="1">
      <alignment horizontal="right" vertical="center" wrapText="1" indent="1"/>
    </xf>
    <xf numFmtId="0" fontId="25" fillId="0" borderId="2" xfId="13" applyFont="1" applyBorder="1"/>
    <xf numFmtId="0" fontId="26" fillId="0" borderId="12" xfId="13" applyFont="1" applyFill="1" applyBorder="1" applyAlignment="1">
      <alignment horizontal="left" vertical="center" wrapText="1" indent="1"/>
    </xf>
    <xf numFmtId="0" fontId="26" fillId="0" borderId="2" xfId="13" applyFont="1" applyFill="1" applyBorder="1" applyAlignment="1">
      <alignment horizontal="left" vertical="center"/>
    </xf>
    <xf numFmtId="0" fontId="26" fillId="0" borderId="9" xfId="13" applyFont="1" applyFill="1" applyBorder="1" applyAlignment="1">
      <alignment horizontal="left" vertical="center" indent="1"/>
    </xf>
    <xf numFmtId="0" fontId="25" fillId="0" borderId="0" xfId="13" applyFont="1" applyFill="1" applyBorder="1"/>
    <xf numFmtId="0" fontId="26" fillId="0" borderId="9" xfId="13" applyFont="1" applyFill="1" applyBorder="1" applyAlignment="1">
      <alignment horizontal="left" vertical="center" wrapText="1"/>
    </xf>
    <xf numFmtId="4" fontId="26" fillId="0" borderId="9" xfId="13" applyNumberFormat="1" applyFont="1" applyFill="1" applyBorder="1" applyAlignment="1">
      <alignment horizontal="right" vertical="center" wrapText="1" indent="1"/>
    </xf>
    <xf numFmtId="0" fontId="4" fillId="0" borderId="2" xfId="13" applyFont="1" applyFill="1" applyBorder="1" applyAlignment="1">
      <alignment horizontal="left" vertical="center"/>
    </xf>
    <xf numFmtId="0" fontId="4" fillId="0" borderId="2" xfId="13" applyFont="1" applyBorder="1" applyAlignment="1">
      <alignment horizontal="left"/>
    </xf>
    <xf numFmtId="4" fontId="26" fillId="0" borderId="1" xfId="13" applyNumberFormat="1" applyFont="1" applyFill="1" applyBorder="1" applyAlignment="1">
      <alignment horizontal="right" vertical="center" indent="1"/>
    </xf>
    <xf numFmtId="0" fontId="26" fillId="0" borderId="9" xfId="13" applyFont="1" applyFill="1" applyBorder="1" applyAlignment="1">
      <alignment horizontal="left" vertical="center"/>
    </xf>
    <xf numFmtId="4" fontId="26" fillId="0" borderId="11" xfId="13" applyNumberFormat="1" applyFont="1" applyFill="1" applyBorder="1" applyAlignment="1">
      <alignment horizontal="right" vertical="center" indent="1"/>
    </xf>
    <xf numFmtId="0" fontId="23" fillId="8" borderId="1" xfId="13" applyFont="1" applyFill="1" applyBorder="1" applyAlignment="1">
      <alignment vertical="center"/>
    </xf>
    <xf numFmtId="0" fontId="5" fillId="4" borderId="0" xfId="8" applyFont="1" applyFill="1" applyAlignment="1">
      <alignment horizontal="left" vertical="center"/>
    </xf>
    <xf numFmtId="0" fontId="4" fillId="0" borderId="0" xfId="12" applyFont="1" applyFill="1" applyAlignment="1">
      <alignment horizontal="center" vertical="center"/>
    </xf>
    <xf numFmtId="0" fontId="4" fillId="0" borderId="0" xfId="12" applyFont="1" applyFill="1"/>
    <xf numFmtId="4" fontId="4" fillId="0" borderId="0" xfId="12" applyNumberFormat="1" applyFont="1"/>
    <xf numFmtId="9" fontId="4" fillId="0" borderId="0" xfId="14" applyFont="1"/>
    <xf numFmtId="0" fontId="4" fillId="0" borderId="0" xfId="12" applyFont="1" applyFill="1" applyAlignment="1">
      <alignment wrapText="1"/>
    </xf>
    <xf numFmtId="0" fontId="4" fillId="0" borderId="0" xfId="12" applyFont="1" applyFill="1" applyAlignment="1"/>
    <xf numFmtId="0" fontId="22" fillId="5" borderId="0" xfId="12" applyFont="1" applyFill="1"/>
    <xf numFmtId="0" fontId="27" fillId="6" borderId="0" xfId="12" applyFont="1" applyFill="1"/>
    <xf numFmtId="0" fontId="26" fillId="0" borderId="0" xfId="12" applyFont="1"/>
    <xf numFmtId="0" fontId="4" fillId="0" borderId="0" xfId="12" applyFont="1" applyFill="1" applyAlignment="1">
      <alignment horizontal="center"/>
    </xf>
    <xf numFmtId="0" fontId="4" fillId="0" borderId="0" xfId="12" applyFont="1"/>
    <xf numFmtId="9" fontId="4" fillId="0" borderId="0" xfId="12" applyNumberFormat="1" applyFont="1"/>
    <xf numFmtId="0" fontId="5" fillId="4" borderId="0" xfId="8" applyFont="1" applyFill="1" applyAlignment="1">
      <alignment horizontal="center" vertical="center"/>
    </xf>
    <xf numFmtId="0" fontId="5" fillId="4" borderId="0" xfId="8" applyFont="1" applyFill="1" applyAlignment="1">
      <alignment vertical="center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4</xdr:col>
      <xdr:colOff>152400</xdr:colOff>
      <xdr:row>51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005840" y="6713220"/>
          <a:ext cx="66522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69</xdr:row>
      <xdr:rowOff>104775</xdr:rowOff>
    </xdr:from>
    <xdr:to>
      <xdr:col>1</xdr:col>
      <xdr:colOff>7839075</xdr:colOff>
      <xdr:row>73</xdr:row>
      <xdr:rowOff>16776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9525" y="12334875"/>
          <a:ext cx="8343900" cy="483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66675</xdr:rowOff>
    </xdr:from>
    <xdr:to>
      <xdr:col>1</xdr:col>
      <xdr:colOff>7553325</xdr:colOff>
      <xdr:row>26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3657600"/>
          <a:ext cx="80676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16</xdr:row>
      <xdr:rowOff>38100</xdr:rowOff>
    </xdr:from>
    <xdr:to>
      <xdr:col>1</xdr:col>
      <xdr:colOff>8096251</xdr:colOff>
      <xdr:row>20</xdr:row>
      <xdr:rowOff>20750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19076" y="2609850"/>
          <a:ext cx="8458200" cy="55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85725</xdr:rowOff>
    </xdr:from>
    <xdr:to>
      <xdr:col>1</xdr:col>
      <xdr:colOff>8115300</xdr:colOff>
      <xdr:row>26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3657600"/>
          <a:ext cx="88773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50</xdr:row>
      <xdr:rowOff>123825</xdr:rowOff>
    </xdr:from>
    <xdr:to>
      <xdr:col>2</xdr:col>
      <xdr:colOff>609601</xdr:colOff>
      <xdr:row>54</xdr:row>
      <xdr:rowOff>106475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8576" y="7553325"/>
          <a:ext cx="4972050" cy="55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151730</xdr:colOff>
      <xdr:row>64</xdr:row>
      <xdr:rowOff>22716</xdr:rowOff>
    </xdr:from>
    <xdr:to>
      <xdr:col>5</xdr:col>
      <xdr:colOff>932101</xdr:colOff>
      <xdr:row>67</xdr:row>
      <xdr:rowOff>126534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51730" y="9748948"/>
          <a:ext cx="10359033" cy="55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66675</xdr:rowOff>
    </xdr:from>
    <xdr:to>
      <xdr:col>5</xdr:col>
      <xdr:colOff>87695</xdr:colOff>
      <xdr:row>41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6848475"/>
          <a:ext cx="817442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B14" sqref="B14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09" t="s">
        <v>672</v>
      </c>
      <c r="B1" s="109"/>
      <c r="C1" s="110"/>
      <c r="D1" s="111" t="s">
        <v>614</v>
      </c>
      <c r="E1" s="112">
        <v>2022</v>
      </c>
    </row>
    <row r="2" spans="1:5" ht="18.899999999999999" customHeight="1" x14ac:dyDescent="0.2">
      <c r="A2" s="113" t="s">
        <v>613</v>
      </c>
      <c r="B2" s="113"/>
      <c r="C2" s="114"/>
      <c r="D2" s="111" t="s">
        <v>615</v>
      </c>
      <c r="E2" s="110" t="s">
        <v>620</v>
      </c>
    </row>
    <row r="3" spans="1:5" ht="18.899999999999999" customHeight="1" x14ac:dyDescent="0.2">
      <c r="A3" s="115" t="s">
        <v>673</v>
      </c>
      <c r="B3" s="115"/>
      <c r="C3" s="110"/>
      <c r="D3" s="111" t="s">
        <v>616</v>
      </c>
      <c r="E3" s="112">
        <v>4</v>
      </c>
    </row>
    <row r="4" spans="1:5" s="43" customFormat="1" ht="18.899999999999999" customHeight="1" x14ac:dyDescent="0.2">
      <c r="A4" s="115" t="s">
        <v>635</v>
      </c>
      <c r="B4" s="115"/>
      <c r="C4" s="115"/>
      <c r="D4" s="115"/>
      <c r="E4" s="115"/>
    </row>
    <row r="5" spans="1:5" ht="15" customHeight="1" x14ac:dyDescent="0.2">
      <c r="A5" s="87" t="s">
        <v>41</v>
      </c>
      <c r="B5" s="86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37" t="s">
        <v>1</v>
      </c>
      <c r="B10" s="38" t="s">
        <v>2</v>
      </c>
    </row>
    <row r="11" spans="1:5" x14ac:dyDescent="0.2">
      <c r="A11" s="37" t="s">
        <v>3</v>
      </c>
      <c r="B11" s="38" t="s">
        <v>4</v>
      </c>
    </row>
    <row r="12" spans="1:5" x14ac:dyDescent="0.2">
      <c r="A12" s="37" t="s">
        <v>5</v>
      </c>
      <c r="B12" s="38" t="s">
        <v>6</v>
      </c>
    </row>
    <row r="13" spans="1:5" x14ac:dyDescent="0.2">
      <c r="A13" s="37" t="s">
        <v>133</v>
      </c>
      <c r="B13" s="38" t="s">
        <v>591</v>
      </c>
    </row>
    <row r="14" spans="1:5" x14ac:dyDescent="0.2">
      <c r="A14" s="37" t="s">
        <v>7</v>
      </c>
      <c r="B14" s="38" t="s">
        <v>592</v>
      </c>
    </row>
    <row r="15" spans="1:5" x14ac:dyDescent="0.2">
      <c r="A15" s="37" t="s">
        <v>8</v>
      </c>
      <c r="B15" s="38" t="s">
        <v>132</v>
      </c>
    </row>
    <row r="16" spans="1:5" x14ac:dyDescent="0.2">
      <c r="A16" s="37" t="s">
        <v>9</v>
      </c>
      <c r="B16" s="38" t="s">
        <v>10</v>
      </c>
    </row>
    <row r="17" spans="1:2" x14ac:dyDescent="0.2">
      <c r="A17" s="37" t="s">
        <v>11</v>
      </c>
      <c r="B17" s="38" t="s">
        <v>12</v>
      </c>
    </row>
    <row r="18" spans="1:2" x14ac:dyDescent="0.2">
      <c r="A18" s="37" t="s">
        <v>13</v>
      </c>
      <c r="B18" s="38" t="s">
        <v>14</v>
      </c>
    </row>
    <row r="19" spans="1:2" x14ac:dyDescent="0.2">
      <c r="A19" s="37" t="s">
        <v>15</v>
      </c>
      <c r="B19" s="38" t="s">
        <v>16</v>
      </c>
    </row>
    <row r="20" spans="1:2" x14ac:dyDescent="0.2">
      <c r="A20" s="37" t="s">
        <v>17</v>
      </c>
      <c r="B20" s="38" t="s">
        <v>593</v>
      </c>
    </row>
    <row r="21" spans="1:2" x14ac:dyDescent="0.2">
      <c r="A21" s="37" t="s">
        <v>18</v>
      </c>
      <c r="B21" s="38" t="s">
        <v>19</v>
      </c>
    </row>
    <row r="22" spans="1:2" x14ac:dyDescent="0.2">
      <c r="A22" s="37" t="s">
        <v>20</v>
      </c>
      <c r="B22" s="38" t="s">
        <v>185</v>
      </c>
    </row>
    <row r="23" spans="1:2" x14ac:dyDescent="0.2">
      <c r="A23" s="37" t="s">
        <v>21</v>
      </c>
      <c r="B23" s="38" t="s">
        <v>22</v>
      </c>
    </row>
    <row r="24" spans="1:2" x14ac:dyDescent="0.2">
      <c r="A24" s="44" t="s">
        <v>577</v>
      </c>
      <c r="B24" s="45" t="s">
        <v>306</v>
      </c>
    </row>
    <row r="25" spans="1:2" x14ac:dyDescent="0.2">
      <c r="A25" s="44" t="s">
        <v>578</v>
      </c>
      <c r="B25" s="45" t="s">
        <v>579</v>
      </c>
    </row>
    <row r="26" spans="1:2" s="43" customFormat="1" x14ac:dyDescent="0.2">
      <c r="A26" s="44" t="s">
        <v>580</v>
      </c>
      <c r="B26" s="45" t="s">
        <v>343</v>
      </c>
    </row>
    <row r="27" spans="1:2" x14ac:dyDescent="0.2">
      <c r="A27" s="44" t="s">
        <v>581</v>
      </c>
      <c r="B27" s="45" t="s">
        <v>360</v>
      </c>
    </row>
    <row r="28" spans="1:2" x14ac:dyDescent="0.2">
      <c r="A28" s="37" t="s">
        <v>23</v>
      </c>
      <c r="B28" s="38" t="s">
        <v>24</v>
      </c>
    </row>
    <row r="29" spans="1:2" x14ac:dyDescent="0.2">
      <c r="A29" s="37" t="s">
        <v>25</v>
      </c>
      <c r="B29" s="38" t="s">
        <v>26</v>
      </c>
    </row>
    <row r="30" spans="1:2" x14ac:dyDescent="0.2">
      <c r="A30" s="37" t="s">
        <v>27</v>
      </c>
      <c r="B30" s="38" t="s">
        <v>28</v>
      </c>
    </row>
    <row r="31" spans="1:2" x14ac:dyDescent="0.2">
      <c r="A31" s="37" t="s">
        <v>29</v>
      </c>
      <c r="B31" s="38" t="s">
        <v>30</v>
      </c>
    </row>
    <row r="32" spans="1:2" x14ac:dyDescent="0.2">
      <c r="A32" s="37" t="s">
        <v>76</v>
      </c>
      <c r="B32" s="38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37" t="s">
        <v>48</v>
      </c>
      <c r="B35" s="38" t="s">
        <v>43</v>
      </c>
    </row>
    <row r="36" spans="1:2" x14ac:dyDescent="0.2">
      <c r="A36" s="37" t="s">
        <v>49</v>
      </c>
      <c r="B36" s="38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38" t="s">
        <v>32</v>
      </c>
    </row>
    <row r="40" spans="1:2" x14ac:dyDescent="0.2">
      <c r="A40" s="7"/>
      <c r="B40" s="38" t="s">
        <v>636</v>
      </c>
    </row>
    <row r="41" spans="1:2" ht="10.8" thickBot="1" x14ac:dyDescent="0.25">
      <c r="A41" s="11"/>
      <c r="B41" s="12"/>
    </row>
    <row r="44" spans="1:2" x14ac:dyDescent="0.2">
      <c r="B44" s="43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activeCell="A8" sqref="A8"/>
    </sheetView>
  </sheetViews>
  <sheetFormatPr baseColWidth="10" defaultColWidth="9.109375" defaultRowHeight="10.199999999999999" x14ac:dyDescent="0.2"/>
  <cols>
    <col min="1" max="1" width="10" style="17" customWidth="1"/>
    <col min="2" max="2" width="64.5546875" style="17" bestFit="1" customWidth="1"/>
    <col min="3" max="3" width="16.44140625" style="17" bestFit="1" customWidth="1"/>
    <col min="4" max="4" width="19.109375" style="17" customWidth="1"/>
    <col min="5" max="5" width="28" style="17" customWidth="1"/>
    <col min="6" max="6" width="22.6640625" style="17" customWidth="1"/>
    <col min="7" max="8" width="16.6640625" style="17" customWidth="1"/>
    <col min="9" max="9" width="27.109375" style="17" customWidth="1"/>
    <col min="10" max="16384" width="9.109375" style="17"/>
  </cols>
  <sheetData>
    <row r="1" spans="1:8" s="14" customFormat="1" ht="18.899999999999999" customHeight="1" x14ac:dyDescent="0.3">
      <c r="A1" s="198" t="s">
        <v>672</v>
      </c>
      <c r="B1" s="199"/>
      <c r="C1" s="199"/>
      <c r="D1" s="199"/>
      <c r="E1" s="199"/>
      <c r="F1" s="199"/>
      <c r="G1" s="111" t="s">
        <v>617</v>
      </c>
      <c r="H1" s="185">
        <v>2022</v>
      </c>
    </row>
    <row r="2" spans="1:8" s="14" customFormat="1" ht="18.899999999999999" customHeight="1" x14ac:dyDescent="0.3">
      <c r="A2" s="198" t="s">
        <v>621</v>
      </c>
      <c r="B2" s="199"/>
      <c r="C2" s="199"/>
      <c r="D2" s="199"/>
      <c r="E2" s="199"/>
      <c r="F2" s="199"/>
      <c r="G2" s="111" t="s">
        <v>618</v>
      </c>
      <c r="H2" s="185" t="s">
        <v>620</v>
      </c>
    </row>
    <row r="3" spans="1:8" s="14" customFormat="1" ht="18.899999999999999" customHeight="1" x14ac:dyDescent="0.3">
      <c r="A3" s="198" t="s">
        <v>673</v>
      </c>
      <c r="B3" s="199"/>
      <c r="C3" s="199"/>
      <c r="D3" s="199"/>
      <c r="E3" s="199"/>
      <c r="F3" s="199"/>
      <c r="G3" s="111" t="s">
        <v>619</v>
      </c>
      <c r="H3" s="185">
        <v>4</v>
      </c>
    </row>
    <row r="4" spans="1:8" x14ac:dyDescent="0.2">
      <c r="A4" s="15" t="s">
        <v>196</v>
      </c>
      <c r="B4" s="16"/>
      <c r="C4" s="16"/>
      <c r="D4" s="16"/>
      <c r="E4" s="16"/>
      <c r="F4" s="16"/>
      <c r="G4" s="16"/>
      <c r="H4" s="16"/>
    </row>
    <row r="6" spans="1:8" x14ac:dyDescent="0.2">
      <c r="A6" s="16" t="s">
        <v>153</v>
      </c>
      <c r="B6" s="16"/>
      <c r="C6" s="16"/>
      <c r="D6" s="16"/>
      <c r="E6" s="16"/>
      <c r="F6" s="16"/>
      <c r="G6" s="16"/>
      <c r="H6" s="16"/>
    </row>
    <row r="7" spans="1:8" x14ac:dyDescent="0.2">
      <c r="A7" s="18" t="s">
        <v>146</v>
      </c>
      <c r="B7" s="18" t="s">
        <v>143</v>
      </c>
      <c r="C7" s="18" t="s">
        <v>144</v>
      </c>
      <c r="D7" s="18" t="s">
        <v>145</v>
      </c>
      <c r="E7" s="18"/>
      <c r="F7" s="18"/>
      <c r="G7" s="18"/>
      <c r="H7" s="18"/>
    </row>
    <row r="8" spans="1:8" x14ac:dyDescent="0.2">
      <c r="A8" s="19">
        <v>1114</v>
      </c>
      <c r="B8" s="17" t="s">
        <v>197</v>
      </c>
      <c r="C8" s="21">
        <v>168036452.03999999</v>
      </c>
    </row>
    <row r="9" spans="1:8" x14ac:dyDescent="0.2">
      <c r="A9" s="19">
        <v>1115</v>
      </c>
      <c r="B9" s="17" t="s">
        <v>198</v>
      </c>
      <c r="C9" s="21">
        <v>10665569.74</v>
      </c>
    </row>
    <row r="10" spans="1:8" x14ac:dyDescent="0.2">
      <c r="A10" s="19">
        <v>1121</v>
      </c>
      <c r="B10" s="17" t="s">
        <v>199</v>
      </c>
      <c r="C10" s="21">
        <v>0</v>
      </c>
    </row>
    <row r="11" spans="1:8" x14ac:dyDescent="0.2">
      <c r="A11" s="19">
        <v>1211</v>
      </c>
      <c r="B11" s="17" t="s">
        <v>200</v>
      </c>
      <c r="C11" s="21">
        <v>0</v>
      </c>
    </row>
    <row r="13" spans="1:8" x14ac:dyDescent="0.2">
      <c r="A13" s="16" t="s">
        <v>154</v>
      </c>
      <c r="B13" s="16"/>
      <c r="C13" s="16"/>
      <c r="D13" s="16"/>
      <c r="E13" s="16"/>
      <c r="F13" s="16"/>
      <c r="G13" s="16"/>
      <c r="H13" s="16"/>
    </row>
    <row r="14" spans="1:8" x14ac:dyDescent="0.2">
      <c r="A14" s="18" t="s">
        <v>146</v>
      </c>
      <c r="B14" s="18" t="s">
        <v>143</v>
      </c>
      <c r="C14" s="18" t="s">
        <v>144</v>
      </c>
      <c r="D14" s="18">
        <v>2021</v>
      </c>
      <c r="E14" s="18">
        <v>2020</v>
      </c>
      <c r="F14" s="18">
        <v>2019</v>
      </c>
      <c r="G14" s="18">
        <v>2018</v>
      </c>
      <c r="H14" s="18" t="s">
        <v>187</v>
      </c>
    </row>
    <row r="15" spans="1:8" x14ac:dyDescent="0.2">
      <c r="A15" s="19">
        <v>1122</v>
      </c>
      <c r="B15" s="17" t="s">
        <v>201</v>
      </c>
      <c r="C15" s="21">
        <v>894674.71</v>
      </c>
      <c r="D15" s="21">
        <v>954968.12</v>
      </c>
      <c r="E15" s="21">
        <v>1631499.48</v>
      </c>
      <c r="F15" s="21">
        <v>1035749.46</v>
      </c>
      <c r="G15" s="21">
        <v>4844322.32</v>
      </c>
    </row>
    <row r="16" spans="1:8" x14ac:dyDescent="0.2">
      <c r="A16" s="19">
        <v>1124</v>
      </c>
      <c r="B16" s="17" t="s">
        <v>202</v>
      </c>
      <c r="C16" s="21">
        <v>351406.98</v>
      </c>
      <c r="D16" s="21">
        <v>3881.1</v>
      </c>
      <c r="E16" s="21">
        <v>54.99</v>
      </c>
      <c r="F16" s="21">
        <v>54.99</v>
      </c>
      <c r="G16" s="21">
        <v>54.99</v>
      </c>
    </row>
    <row r="18" spans="1:8" x14ac:dyDescent="0.2">
      <c r="A18" s="16" t="s">
        <v>155</v>
      </c>
      <c r="B18" s="16"/>
      <c r="C18" s="16"/>
      <c r="D18" s="16"/>
      <c r="E18" s="16"/>
      <c r="F18" s="16"/>
      <c r="G18" s="16"/>
      <c r="H18" s="16"/>
    </row>
    <row r="19" spans="1:8" x14ac:dyDescent="0.2">
      <c r="A19" s="18" t="s">
        <v>146</v>
      </c>
      <c r="B19" s="18" t="s">
        <v>143</v>
      </c>
      <c r="C19" s="18" t="s">
        <v>144</v>
      </c>
      <c r="D19" s="18" t="s">
        <v>203</v>
      </c>
      <c r="E19" s="18" t="s">
        <v>204</v>
      </c>
      <c r="F19" s="18" t="s">
        <v>205</v>
      </c>
      <c r="G19" s="18" t="s">
        <v>206</v>
      </c>
      <c r="H19" s="18" t="s">
        <v>207</v>
      </c>
    </row>
    <row r="20" spans="1:8" x14ac:dyDescent="0.2">
      <c r="A20" s="19">
        <v>1123</v>
      </c>
      <c r="B20" s="17" t="s">
        <v>208</v>
      </c>
      <c r="C20" s="21">
        <v>883877.53</v>
      </c>
      <c r="D20" s="21">
        <v>883877.53</v>
      </c>
      <c r="E20" s="21">
        <v>0</v>
      </c>
      <c r="F20" s="21">
        <v>0</v>
      </c>
      <c r="G20" s="21">
        <v>0</v>
      </c>
    </row>
    <row r="21" spans="1:8" x14ac:dyDescent="0.2">
      <c r="A21" s="19">
        <v>1125</v>
      </c>
      <c r="B21" s="17" t="s">
        <v>209</v>
      </c>
      <c r="C21" s="21">
        <v>144701.92000000001</v>
      </c>
      <c r="D21" s="21">
        <v>144701.92000000001</v>
      </c>
      <c r="E21" s="21">
        <v>0</v>
      </c>
      <c r="F21" s="21">
        <v>0</v>
      </c>
      <c r="G21" s="21">
        <v>0</v>
      </c>
    </row>
    <row r="22" spans="1:8" x14ac:dyDescent="0.2">
      <c r="A22" s="19">
        <v>1126</v>
      </c>
      <c r="B22" s="17" t="s">
        <v>583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8" x14ac:dyDescent="0.2">
      <c r="A23" s="19">
        <v>1129</v>
      </c>
      <c r="B23" s="17" t="s">
        <v>584</v>
      </c>
      <c r="C23" s="21">
        <v>14664533.91</v>
      </c>
      <c r="D23" s="21">
        <v>14664533.91</v>
      </c>
      <c r="E23" s="21">
        <v>0</v>
      </c>
      <c r="F23" s="21">
        <v>0</v>
      </c>
      <c r="G23" s="21">
        <v>0</v>
      </c>
    </row>
    <row r="24" spans="1:8" x14ac:dyDescent="0.2">
      <c r="A24" s="19">
        <v>1131</v>
      </c>
      <c r="B24" s="17" t="s">
        <v>210</v>
      </c>
      <c r="C24" s="21">
        <v>20979794.440000001</v>
      </c>
      <c r="D24" s="21">
        <v>20979794.440000001</v>
      </c>
      <c r="E24" s="21">
        <v>0</v>
      </c>
      <c r="F24" s="21">
        <v>0</v>
      </c>
      <c r="G24" s="21">
        <v>0</v>
      </c>
    </row>
    <row r="25" spans="1:8" x14ac:dyDescent="0.2">
      <c r="A25" s="19">
        <v>1132</v>
      </c>
      <c r="B25" s="17" t="s">
        <v>211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8" x14ac:dyDescent="0.2">
      <c r="A26" s="19">
        <v>1133</v>
      </c>
      <c r="B26" s="17" t="s">
        <v>212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8" x14ac:dyDescent="0.2">
      <c r="A27" s="19">
        <v>1134</v>
      </c>
      <c r="B27" s="17" t="s">
        <v>213</v>
      </c>
      <c r="C27" s="21">
        <v>50333795.719999999</v>
      </c>
      <c r="D27" s="21">
        <v>50333795.719999999</v>
      </c>
      <c r="E27" s="21">
        <v>0</v>
      </c>
      <c r="F27" s="21">
        <v>0</v>
      </c>
      <c r="G27" s="21">
        <v>0</v>
      </c>
    </row>
    <row r="28" spans="1:8" x14ac:dyDescent="0.2">
      <c r="A28" s="19">
        <v>1139</v>
      </c>
      <c r="B28" s="17" t="s">
        <v>214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30" spans="1:8" x14ac:dyDescent="0.2">
      <c r="A30" s="16" t="s">
        <v>585</v>
      </c>
      <c r="B30" s="16"/>
      <c r="C30" s="16"/>
      <c r="D30" s="16"/>
      <c r="E30" s="16"/>
      <c r="F30" s="16"/>
      <c r="G30" s="16"/>
      <c r="H30" s="16"/>
    </row>
    <row r="31" spans="1:8" x14ac:dyDescent="0.2">
      <c r="A31" s="18" t="s">
        <v>146</v>
      </c>
      <c r="B31" s="18" t="s">
        <v>143</v>
      </c>
      <c r="C31" s="18" t="s">
        <v>144</v>
      </c>
      <c r="D31" s="18" t="s">
        <v>158</v>
      </c>
      <c r="E31" s="18" t="s">
        <v>157</v>
      </c>
      <c r="F31" s="18" t="s">
        <v>215</v>
      </c>
      <c r="G31" s="18" t="s">
        <v>160</v>
      </c>
      <c r="H31" s="18"/>
    </row>
    <row r="32" spans="1:8" x14ac:dyDescent="0.2">
      <c r="A32" s="19">
        <v>1140</v>
      </c>
      <c r="B32" s="17" t="s">
        <v>216</v>
      </c>
      <c r="C32" s="21">
        <f>SUM(C33:C37)</f>
        <v>0</v>
      </c>
    </row>
    <row r="33" spans="1:8" x14ac:dyDescent="0.2">
      <c r="A33" s="19">
        <v>1141</v>
      </c>
      <c r="B33" s="17" t="s">
        <v>217</v>
      </c>
      <c r="C33" s="21">
        <v>0</v>
      </c>
    </row>
    <row r="34" spans="1:8" x14ac:dyDescent="0.2">
      <c r="A34" s="19">
        <v>1142</v>
      </c>
      <c r="B34" s="17" t="s">
        <v>218</v>
      </c>
      <c r="C34" s="21">
        <v>0</v>
      </c>
    </row>
    <row r="35" spans="1:8" x14ac:dyDescent="0.2">
      <c r="A35" s="19">
        <v>1143</v>
      </c>
      <c r="B35" s="17" t="s">
        <v>219</v>
      </c>
      <c r="C35" s="21">
        <v>0</v>
      </c>
    </row>
    <row r="36" spans="1:8" x14ac:dyDescent="0.2">
      <c r="A36" s="19">
        <v>1144</v>
      </c>
      <c r="B36" s="17" t="s">
        <v>220</v>
      </c>
      <c r="C36" s="21">
        <v>0</v>
      </c>
    </row>
    <row r="37" spans="1:8" x14ac:dyDescent="0.2">
      <c r="A37" s="19">
        <v>1145</v>
      </c>
      <c r="B37" s="17" t="s">
        <v>221</v>
      </c>
      <c r="C37" s="21">
        <v>0</v>
      </c>
    </row>
    <row r="39" spans="1:8" x14ac:dyDescent="0.2">
      <c r="A39" s="16" t="s">
        <v>222</v>
      </c>
      <c r="B39" s="16"/>
      <c r="C39" s="16"/>
      <c r="D39" s="16"/>
      <c r="E39" s="16"/>
      <c r="F39" s="16"/>
      <c r="G39" s="16"/>
      <c r="H39" s="16"/>
    </row>
    <row r="40" spans="1:8" x14ac:dyDescent="0.2">
      <c r="A40" s="18" t="s">
        <v>146</v>
      </c>
      <c r="B40" s="18" t="s">
        <v>143</v>
      </c>
      <c r="C40" s="18" t="s">
        <v>144</v>
      </c>
      <c r="D40" s="18" t="s">
        <v>156</v>
      </c>
      <c r="E40" s="18" t="s">
        <v>159</v>
      </c>
      <c r="F40" s="18" t="s">
        <v>223</v>
      </c>
      <c r="G40" s="18"/>
      <c r="H40" s="18"/>
    </row>
    <row r="41" spans="1:8" x14ac:dyDescent="0.2">
      <c r="A41" s="19">
        <v>1150</v>
      </c>
      <c r="B41" s="17" t="s">
        <v>224</v>
      </c>
      <c r="C41" s="21">
        <f>C42</f>
        <v>0</v>
      </c>
    </row>
    <row r="42" spans="1:8" x14ac:dyDescent="0.2">
      <c r="A42" s="19">
        <v>1151</v>
      </c>
      <c r="B42" s="17" t="s">
        <v>225</v>
      </c>
      <c r="C42" s="21">
        <v>0</v>
      </c>
    </row>
    <row r="44" spans="1:8" x14ac:dyDescent="0.2">
      <c r="A44" s="16" t="s">
        <v>161</v>
      </c>
      <c r="B44" s="16"/>
      <c r="C44" s="16"/>
      <c r="D44" s="16"/>
      <c r="E44" s="16"/>
      <c r="F44" s="16"/>
      <c r="G44" s="16"/>
      <c r="H44" s="16"/>
    </row>
    <row r="45" spans="1:8" x14ac:dyDescent="0.2">
      <c r="A45" s="18" t="s">
        <v>146</v>
      </c>
      <c r="B45" s="18" t="s">
        <v>143</v>
      </c>
      <c r="C45" s="18" t="s">
        <v>144</v>
      </c>
      <c r="D45" s="18" t="s">
        <v>145</v>
      </c>
      <c r="E45" s="18" t="s">
        <v>207</v>
      </c>
      <c r="F45" s="18"/>
      <c r="G45" s="18"/>
      <c r="H45" s="18"/>
    </row>
    <row r="46" spans="1:8" x14ac:dyDescent="0.2">
      <c r="A46" s="19">
        <v>1213</v>
      </c>
      <c r="B46" s="17" t="s">
        <v>226</v>
      </c>
      <c r="C46" s="21">
        <v>4547159.5199999996</v>
      </c>
    </row>
    <row r="48" spans="1:8" x14ac:dyDescent="0.2">
      <c r="A48" s="16" t="s">
        <v>162</v>
      </c>
      <c r="B48" s="16"/>
      <c r="C48" s="16"/>
      <c r="D48" s="16"/>
      <c r="E48" s="16"/>
      <c r="F48" s="16"/>
      <c r="G48" s="16"/>
      <c r="H48" s="16"/>
    </row>
    <row r="49" spans="1:9" x14ac:dyDescent="0.2">
      <c r="A49" s="18" t="s">
        <v>146</v>
      </c>
      <c r="B49" s="18" t="s">
        <v>143</v>
      </c>
      <c r="C49" s="18" t="s">
        <v>144</v>
      </c>
      <c r="D49" s="18"/>
      <c r="E49" s="18"/>
      <c r="F49" s="18"/>
      <c r="G49" s="18"/>
      <c r="H49" s="18"/>
    </row>
    <row r="50" spans="1:9" x14ac:dyDescent="0.2">
      <c r="A50" s="19">
        <v>1214</v>
      </c>
      <c r="B50" s="17" t="s">
        <v>227</v>
      </c>
      <c r="C50" s="21">
        <v>0</v>
      </c>
    </row>
    <row r="52" spans="1:9" x14ac:dyDescent="0.2">
      <c r="A52" s="16" t="s">
        <v>166</v>
      </c>
      <c r="B52" s="16"/>
      <c r="C52" s="16"/>
      <c r="D52" s="16"/>
      <c r="E52" s="16"/>
      <c r="F52" s="16"/>
      <c r="G52" s="16"/>
      <c r="H52" s="16"/>
      <c r="I52" s="16"/>
    </row>
    <row r="53" spans="1:9" x14ac:dyDescent="0.2">
      <c r="A53" s="18" t="s">
        <v>146</v>
      </c>
      <c r="B53" s="18" t="s">
        <v>143</v>
      </c>
      <c r="C53" s="18" t="s">
        <v>144</v>
      </c>
      <c r="D53" s="18" t="s">
        <v>163</v>
      </c>
      <c r="E53" s="18" t="s">
        <v>164</v>
      </c>
      <c r="F53" s="18" t="s">
        <v>156</v>
      </c>
      <c r="G53" s="18" t="s">
        <v>228</v>
      </c>
      <c r="H53" s="18" t="s">
        <v>165</v>
      </c>
      <c r="I53" s="18" t="s">
        <v>229</v>
      </c>
    </row>
    <row r="54" spans="1:9" x14ac:dyDescent="0.2">
      <c r="A54" s="19">
        <v>1230</v>
      </c>
      <c r="B54" s="17" t="s">
        <v>230</v>
      </c>
      <c r="C54" s="21">
        <f>SUM(C55:C61)</f>
        <v>1917265957.8899999</v>
      </c>
      <c r="D54" s="21">
        <f>SUM(D55:D61)</f>
        <v>0</v>
      </c>
      <c r="E54" s="21">
        <f>SUM(E55:E61)</f>
        <v>0</v>
      </c>
    </row>
    <row r="55" spans="1:9" x14ac:dyDescent="0.2">
      <c r="A55" s="19">
        <v>1231</v>
      </c>
      <c r="B55" s="17" t="s">
        <v>231</v>
      </c>
      <c r="C55" s="21">
        <v>483820328.87</v>
      </c>
      <c r="D55" s="21">
        <v>0</v>
      </c>
      <c r="E55" s="21">
        <v>0</v>
      </c>
    </row>
    <row r="56" spans="1:9" x14ac:dyDescent="0.2">
      <c r="A56" s="19">
        <v>1232</v>
      </c>
      <c r="B56" s="17" t="s">
        <v>232</v>
      </c>
      <c r="C56" s="21">
        <v>0</v>
      </c>
      <c r="D56" s="21">
        <v>0</v>
      </c>
      <c r="E56" s="21">
        <v>0</v>
      </c>
    </row>
    <row r="57" spans="1:9" x14ac:dyDescent="0.2">
      <c r="A57" s="19">
        <v>1233</v>
      </c>
      <c r="B57" s="17" t="s">
        <v>233</v>
      </c>
      <c r="C57" s="21">
        <v>216839803.91</v>
      </c>
      <c r="D57" s="21">
        <v>0</v>
      </c>
      <c r="E57" s="21">
        <v>0</v>
      </c>
    </row>
    <row r="58" spans="1:9" x14ac:dyDescent="0.2">
      <c r="A58" s="19">
        <v>1234</v>
      </c>
      <c r="B58" s="17" t="s">
        <v>234</v>
      </c>
      <c r="C58" s="21">
        <v>9811518.8000000007</v>
      </c>
      <c r="D58" s="21">
        <v>0</v>
      </c>
      <c r="E58" s="21">
        <v>0</v>
      </c>
    </row>
    <row r="59" spans="1:9" x14ac:dyDescent="0.2">
      <c r="A59" s="19">
        <v>1235</v>
      </c>
      <c r="B59" s="17" t="s">
        <v>235</v>
      </c>
      <c r="C59" s="21">
        <v>1197356179.03</v>
      </c>
      <c r="D59" s="21">
        <v>0</v>
      </c>
      <c r="E59" s="21">
        <v>0</v>
      </c>
    </row>
    <row r="60" spans="1:9" x14ac:dyDescent="0.2">
      <c r="A60" s="19">
        <v>1236</v>
      </c>
      <c r="B60" s="17" t="s">
        <v>236</v>
      </c>
      <c r="C60" s="21">
        <v>9438127.2799999993</v>
      </c>
      <c r="D60" s="21">
        <v>0</v>
      </c>
      <c r="E60" s="21">
        <v>0</v>
      </c>
    </row>
    <row r="61" spans="1:9" x14ac:dyDescent="0.2">
      <c r="A61" s="19">
        <v>1239</v>
      </c>
      <c r="B61" s="17" t="s">
        <v>237</v>
      </c>
      <c r="C61" s="21">
        <v>0</v>
      </c>
      <c r="D61" s="21">
        <v>0</v>
      </c>
      <c r="E61" s="21">
        <v>0</v>
      </c>
    </row>
    <row r="62" spans="1:9" x14ac:dyDescent="0.2">
      <c r="A62" s="19">
        <v>1240</v>
      </c>
      <c r="B62" s="17" t="s">
        <v>238</v>
      </c>
      <c r="C62" s="21">
        <f>SUM(C63:C70)</f>
        <v>383360848.36000001</v>
      </c>
      <c r="D62" s="21">
        <f t="shared" ref="D62:E62" si="0">SUM(D63:D70)</f>
        <v>18191545.57</v>
      </c>
      <c r="E62" s="21">
        <f t="shared" si="0"/>
        <v>-150366996.02000001</v>
      </c>
    </row>
    <row r="63" spans="1:9" x14ac:dyDescent="0.2">
      <c r="A63" s="19">
        <v>1241</v>
      </c>
      <c r="B63" s="17" t="s">
        <v>239</v>
      </c>
      <c r="C63" s="21">
        <v>60096311.549999997</v>
      </c>
      <c r="D63" s="21">
        <v>3796271.69</v>
      </c>
      <c r="E63" s="21">
        <v>-30570584.699999999</v>
      </c>
    </row>
    <row r="64" spans="1:9" x14ac:dyDescent="0.2">
      <c r="A64" s="19">
        <v>1242</v>
      </c>
      <c r="B64" s="17" t="s">
        <v>240</v>
      </c>
      <c r="C64" s="21">
        <v>9749827.9000000004</v>
      </c>
      <c r="D64" s="21">
        <v>763611.27</v>
      </c>
      <c r="E64" s="21">
        <v>-6525266.2400000002</v>
      </c>
    </row>
    <row r="65" spans="1:9" x14ac:dyDescent="0.2">
      <c r="A65" s="19">
        <v>1243</v>
      </c>
      <c r="B65" s="17" t="s">
        <v>241</v>
      </c>
      <c r="C65" s="21">
        <v>1984957.68</v>
      </c>
      <c r="D65" s="21">
        <v>36661.14</v>
      </c>
      <c r="E65" s="21">
        <v>-649894.74</v>
      </c>
    </row>
    <row r="66" spans="1:9" x14ac:dyDescent="0.2">
      <c r="A66" s="19">
        <v>1244</v>
      </c>
      <c r="B66" s="17" t="s">
        <v>242</v>
      </c>
      <c r="C66" s="21">
        <v>167129074.96000001</v>
      </c>
      <c r="D66" s="21">
        <v>9011547.5600000005</v>
      </c>
      <c r="E66" s="21">
        <v>-78438910.659999996</v>
      </c>
    </row>
    <row r="67" spans="1:9" x14ac:dyDescent="0.2">
      <c r="A67" s="19">
        <v>1245</v>
      </c>
      <c r="B67" s="17" t="s">
        <v>243</v>
      </c>
      <c r="C67" s="21">
        <v>22530706.469999999</v>
      </c>
      <c r="D67" s="21">
        <v>148220.99</v>
      </c>
      <c r="E67" s="21">
        <v>-2703818.95</v>
      </c>
    </row>
    <row r="68" spans="1:9" x14ac:dyDescent="0.2">
      <c r="A68" s="19">
        <v>1246</v>
      </c>
      <c r="B68" s="17" t="s">
        <v>244</v>
      </c>
      <c r="C68" s="21">
        <v>120240951.8</v>
      </c>
      <c r="D68" s="21">
        <v>4435232.92</v>
      </c>
      <c r="E68" s="21">
        <v>-31755520.73</v>
      </c>
    </row>
    <row r="69" spans="1:9" x14ac:dyDescent="0.2">
      <c r="A69" s="19">
        <v>1247</v>
      </c>
      <c r="B69" s="17" t="s">
        <v>245</v>
      </c>
      <c r="C69" s="21">
        <v>1010016</v>
      </c>
      <c r="D69" s="21">
        <v>0</v>
      </c>
      <c r="E69" s="21">
        <v>0</v>
      </c>
    </row>
    <row r="70" spans="1:9" x14ac:dyDescent="0.2">
      <c r="A70" s="19">
        <v>1248</v>
      </c>
      <c r="B70" s="17" t="s">
        <v>246</v>
      </c>
      <c r="C70" s="21">
        <v>619002</v>
      </c>
      <c r="D70" s="21">
        <v>0</v>
      </c>
      <c r="E70" s="21">
        <v>277000</v>
      </c>
    </row>
    <row r="72" spans="1:9" x14ac:dyDescent="0.2">
      <c r="A72" s="16" t="s">
        <v>167</v>
      </c>
      <c r="B72" s="16"/>
      <c r="C72" s="16"/>
      <c r="D72" s="16"/>
      <c r="E72" s="16"/>
      <c r="F72" s="16"/>
      <c r="G72" s="16"/>
      <c r="H72" s="16"/>
      <c r="I72" s="16"/>
    </row>
    <row r="73" spans="1:9" x14ac:dyDescent="0.2">
      <c r="A73" s="18" t="s">
        <v>146</v>
      </c>
      <c r="B73" s="18" t="s">
        <v>143</v>
      </c>
      <c r="C73" s="18" t="s">
        <v>144</v>
      </c>
      <c r="D73" s="18" t="s">
        <v>168</v>
      </c>
      <c r="E73" s="18" t="s">
        <v>247</v>
      </c>
      <c r="F73" s="18" t="s">
        <v>156</v>
      </c>
      <c r="G73" s="18" t="s">
        <v>228</v>
      </c>
      <c r="H73" s="18" t="s">
        <v>165</v>
      </c>
      <c r="I73" s="18" t="s">
        <v>229</v>
      </c>
    </row>
    <row r="74" spans="1:9" x14ac:dyDescent="0.2">
      <c r="A74" s="19">
        <v>1250</v>
      </c>
      <c r="B74" s="17" t="s">
        <v>248</v>
      </c>
      <c r="C74" s="21">
        <f>SUM(C75:C79)</f>
        <v>13335260.559999999</v>
      </c>
      <c r="D74" s="21">
        <f>SUM(D75:D79)</f>
        <v>1276179.73</v>
      </c>
      <c r="E74" s="21">
        <f>SUM(E75:E79)</f>
        <v>6983882.6699999999</v>
      </c>
    </row>
    <row r="75" spans="1:9" x14ac:dyDescent="0.2">
      <c r="A75" s="19">
        <v>1251</v>
      </c>
      <c r="B75" s="17" t="s">
        <v>249</v>
      </c>
      <c r="C75" s="21">
        <v>11813863.859999999</v>
      </c>
      <c r="D75" s="21">
        <v>1151180.57</v>
      </c>
      <c r="E75" s="21">
        <v>5705602.9500000002</v>
      </c>
    </row>
    <row r="76" spans="1:9" x14ac:dyDescent="0.2">
      <c r="A76" s="19">
        <v>1252</v>
      </c>
      <c r="B76" s="17" t="s">
        <v>250</v>
      </c>
      <c r="C76" s="21">
        <v>0</v>
      </c>
      <c r="D76" s="21">
        <v>0</v>
      </c>
      <c r="E76" s="21">
        <v>0</v>
      </c>
    </row>
    <row r="77" spans="1:9" x14ac:dyDescent="0.2">
      <c r="A77" s="19">
        <v>1253</v>
      </c>
      <c r="B77" s="17" t="s">
        <v>251</v>
      </c>
      <c r="C77" s="21">
        <v>0</v>
      </c>
      <c r="D77" s="21">
        <v>0</v>
      </c>
      <c r="E77" s="21">
        <v>0</v>
      </c>
    </row>
    <row r="78" spans="1:9" x14ac:dyDescent="0.2">
      <c r="A78" s="19">
        <v>1254</v>
      </c>
      <c r="B78" s="17" t="s">
        <v>252</v>
      </c>
      <c r="C78" s="21">
        <v>1521396.7</v>
      </c>
      <c r="D78" s="21">
        <v>124999.16</v>
      </c>
      <c r="E78" s="21">
        <v>1278279.72</v>
      </c>
    </row>
    <row r="79" spans="1:9" x14ac:dyDescent="0.2">
      <c r="A79" s="19">
        <v>1259</v>
      </c>
      <c r="B79" s="17" t="s">
        <v>253</v>
      </c>
      <c r="C79" s="21">
        <v>0</v>
      </c>
      <c r="D79" s="21">
        <v>0</v>
      </c>
      <c r="E79" s="21">
        <v>0</v>
      </c>
    </row>
    <row r="80" spans="1:9" x14ac:dyDescent="0.2">
      <c r="A80" s="19">
        <v>1270</v>
      </c>
      <c r="B80" s="17" t="s">
        <v>254</v>
      </c>
      <c r="C80" s="21">
        <f>SUM(C81:C86)</f>
        <v>1232245.98</v>
      </c>
      <c r="D80" s="21">
        <f>SUM(D81:D86)</f>
        <v>0</v>
      </c>
      <c r="E80" s="21">
        <f>SUM(E81:E86)</f>
        <v>0</v>
      </c>
    </row>
    <row r="81" spans="1:8" x14ac:dyDescent="0.2">
      <c r="A81" s="19">
        <v>1271</v>
      </c>
      <c r="B81" s="17" t="s">
        <v>255</v>
      </c>
      <c r="C81" s="21">
        <v>0</v>
      </c>
      <c r="D81" s="21">
        <v>0</v>
      </c>
      <c r="E81" s="21">
        <v>0</v>
      </c>
    </row>
    <row r="82" spans="1:8" x14ac:dyDescent="0.2">
      <c r="A82" s="19">
        <v>1272</v>
      </c>
      <c r="B82" s="17" t="s">
        <v>256</v>
      </c>
      <c r="C82" s="21">
        <v>0</v>
      </c>
      <c r="D82" s="21">
        <v>0</v>
      </c>
      <c r="E82" s="21">
        <v>0</v>
      </c>
    </row>
    <row r="83" spans="1:8" x14ac:dyDescent="0.2">
      <c r="A83" s="19">
        <v>1273</v>
      </c>
      <c r="B83" s="17" t="s">
        <v>257</v>
      </c>
      <c r="C83" s="21">
        <v>0</v>
      </c>
      <c r="D83" s="21">
        <v>0</v>
      </c>
      <c r="E83" s="21">
        <v>0</v>
      </c>
    </row>
    <row r="84" spans="1:8" x14ac:dyDescent="0.2">
      <c r="A84" s="19">
        <v>1274</v>
      </c>
      <c r="B84" s="17" t="s">
        <v>258</v>
      </c>
      <c r="C84" s="21">
        <v>0</v>
      </c>
      <c r="D84" s="21">
        <v>0</v>
      </c>
      <c r="E84" s="21">
        <v>0</v>
      </c>
    </row>
    <row r="85" spans="1:8" x14ac:dyDescent="0.2">
      <c r="A85" s="19">
        <v>1275</v>
      </c>
      <c r="B85" s="17" t="s">
        <v>259</v>
      </c>
      <c r="C85" s="21">
        <v>0</v>
      </c>
      <c r="D85" s="21">
        <v>0</v>
      </c>
      <c r="E85" s="21">
        <v>0</v>
      </c>
    </row>
    <row r="86" spans="1:8" x14ac:dyDescent="0.2">
      <c r="A86" s="19">
        <v>1279</v>
      </c>
      <c r="B86" s="17" t="s">
        <v>260</v>
      </c>
      <c r="C86" s="21">
        <v>1232245.98</v>
      </c>
      <c r="D86" s="21">
        <v>0</v>
      </c>
      <c r="E86" s="21">
        <v>0</v>
      </c>
    </row>
    <row r="88" spans="1:8" x14ac:dyDescent="0.2">
      <c r="A88" s="16" t="s">
        <v>169</v>
      </c>
      <c r="B88" s="16"/>
      <c r="C88" s="16"/>
      <c r="D88" s="16"/>
      <c r="E88" s="16"/>
      <c r="F88" s="16"/>
      <c r="G88" s="16"/>
      <c r="H88" s="16"/>
    </row>
    <row r="89" spans="1:8" x14ac:dyDescent="0.2">
      <c r="A89" s="18" t="s">
        <v>146</v>
      </c>
      <c r="B89" s="18" t="s">
        <v>143</v>
      </c>
      <c r="C89" s="18" t="s">
        <v>144</v>
      </c>
      <c r="D89" s="18" t="s">
        <v>261</v>
      </c>
      <c r="E89" s="18"/>
      <c r="F89" s="18"/>
      <c r="G89" s="18"/>
      <c r="H89" s="18"/>
    </row>
    <row r="90" spans="1:8" x14ac:dyDescent="0.2">
      <c r="A90" s="19">
        <v>1160</v>
      </c>
      <c r="B90" s="17" t="s">
        <v>262</v>
      </c>
      <c r="C90" s="21">
        <f>SUM(C91:C92)</f>
        <v>0</v>
      </c>
    </row>
    <row r="91" spans="1:8" x14ac:dyDescent="0.2">
      <c r="A91" s="19">
        <v>1161</v>
      </c>
      <c r="B91" s="17" t="s">
        <v>263</v>
      </c>
      <c r="C91" s="21">
        <v>0</v>
      </c>
    </row>
    <row r="92" spans="1:8" x14ac:dyDescent="0.2">
      <c r="A92" s="19">
        <v>1162</v>
      </c>
      <c r="B92" s="17" t="s">
        <v>264</v>
      </c>
      <c r="C92" s="21">
        <v>0</v>
      </c>
    </row>
    <row r="94" spans="1:8" x14ac:dyDescent="0.2">
      <c r="A94" s="16" t="s">
        <v>586</v>
      </c>
      <c r="B94" s="16"/>
      <c r="C94" s="16"/>
      <c r="D94" s="16"/>
      <c r="E94" s="16"/>
      <c r="F94" s="16"/>
      <c r="G94" s="16"/>
      <c r="H94" s="16"/>
    </row>
    <row r="95" spans="1:8" x14ac:dyDescent="0.2">
      <c r="A95" s="18" t="s">
        <v>146</v>
      </c>
      <c r="B95" s="18" t="s">
        <v>143</v>
      </c>
      <c r="C95" s="18" t="s">
        <v>144</v>
      </c>
      <c r="D95" s="18" t="s">
        <v>207</v>
      </c>
      <c r="E95" s="18"/>
      <c r="F95" s="18"/>
      <c r="G95" s="18"/>
      <c r="H95" s="18"/>
    </row>
    <row r="96" spans="1:8" x14ac:dyDescent="0.2">
      <c r="A96" s="19">
        <v>1190</v>
      </c>
      <c r="B96" s="17" t="s">
        <v>594</v>
      </c>
      <c r="C96" s="21">
        <f>SUM(C97:C100)</f>
        <v>-16980</v>
      </c>
    </row>
    <row r="97" spans="1:8" x14ac:dyDescent="0.2">
      <c r="A97" s="19">
        <v>1191</v>
      </c>
      <c r="B97" s="17" t="s">
        <v>587</v>
      </c>
      <c r="C97" s="21">
        <v>-16980</v>
      </c>
    </row>
    <row r="98" spans="1:8" x14ac:dyDescent="0.2">
      <c r="A98" s="19">
        <v>1192</v>
      </c>
      <c r="B98" s="17" t="s">
        <v>588</v>
      </c>
      <c r="C98" s="21">
        <v>0</v>
      </c>
    </row>
    <row r="99" spans="1:8" x14ac:dyDescent="0.2">
      <c r="A99" s="19">
        <v>1193</v>
      </c>
      <c r="B99" s="17" t="s">
        <v>589</v>
      </c>
      <c r="C99" s="21">
        <v>0</v>
      </c>
    </row>
    <row r="100" spans="1:8" x14ac:dyDescent="0.2">
      <c r="A100" s="19">
        <v>1194</v>
      </c>
      <c r="B100" s="17" t="s">
        <v>590</v>
      </c>
      <c r="C100" s="21">
        <v>0</v>
      </c>
    </row>
    <row r="101" spans="1:8" x14ac:dyDescent="0.2">
      <c r="A101" s="16" t="s">
        <v>638</v>
      </c>
      <c r="C101" s="21"/>
    </row>
    <row r="102" spans="1:8" x14ac:dyDescent="0.2">
      <c r="A102" s="18" t="s">
        <v>146</v>
      </c>
      <c r="B102" s="18" t="s">
        <v>143</v>
      </c>
      <c r="C102" s="18" t="s">
        <v>144</v>
      </c>
      <c r="D102" s="18" t="s">
        <v>207</v>
      </c>
      <c r="E102" s="18"/>
      <c r="F102" s="18"/>
      <c r="G102" s="18"/>
      <c r="H102" s="18"/>
    </row>
    <row r="103" spans="1:8" x14ac:dyDescent="0.2">
      <c r="A103" s="19">
        <v>1290</v>
      </c>
      <c r="B103" s="17" t="s">
        <v>265</v>
      </c>
      <c r="C103" s="21">
        <f>SUM(C104:C106)</f>
        <v>0</v>
      </c>
    </row>
    <row r="104" spans="1:8" x14ac:dyDescent="0.2">
      <c r="A104" s="19">
        <v>1291</v>
      </c>
      <c r="B104" s="17" t="s">
        <v>266</v>
      </c>
      <c r="C104" s="21">
        <v>0</v>
      </c>
    </row>
    <row r="105" spans="1:8" x14ac:dyDescent="0.2">
      <c r="A105" s="19">
        <v>1292</v>
      </c>
      <c r="B105" s="17" t="s">
        <v>267</v>
      </c>
      <c r="C105" s="21">
        <v>0</v>
      </c>
    </row>
    <row r="106" spans="1:8" x14ac:dyDescent="0.2">
      <c r="A106" s="19">
        <v>1293</v>
      </c>
      <c r="B106" s="17" t="s">
        <v>268</v>
      </c>
      <c r="C106" s="21">
        <v>0</v>
      </c>
    </row>
    <row r="108" spans="1:8" x14ac:dyDescent="0.2">
      <c r="A108" s="16" t="s">
        <v>171</v>
      </c>
      <c r="B108" s="16"/>
      <c r="C108" s="16"/>
      <c r="D108" s="16"/>
      <c r="E108" s="16"/>
      <c r="F108" s="16"/>
      <c r="G108" s="16"/>
      <c r="H108" s="16"/>
    </row>
    <row r="109" spans="1:8" x14ac:dyDescent="0.2">
      <c r="A109" s="18" t="s">
        <v>146</v>
      </c>
      <c r="B109" s="18" t="s">
        <v>143</v>
      </c>
      <c r="C109" s="18" t="s">
        <v>144</v>
      </c>
      <c r="D109" s="18" t="s">
        <v>203</v>
      </c>
      <c r="E109" s="18" t="s">
        <v>204</v>
      </c>
      <c r="F109" s="18" t="s">
        <v>205</v>
      </c>
      <c r="G109" s="18" t="s">
        <v>269</v>
      </c>
      <c r="H109" s="18" t="s">
        <v>270</v>
      </c>
    </row>
    <row r="110" spans="1:8" x14ac:dyDescent="0.2">
      <c r="A110" s="19">
        <v>2110</v>
      </c>
      <c r="B110" s="17" t="s">
        <v>271</v>
      </c>
      <c r="C110" s="21">
        <f>SUM(C111:C119)</f>
        <v>116551066.97999999</v>
      </c>
      <c r="D110" s="21">
        <f>SUM(D111:D119)</f>
        <v>116551066.97999999</v>
      </c>
      <c r="E110" s="21">
        <f>SUM(E111:E119)</f>
        <v>0</v>
      </c>
      <c r="F110" s="21">
        <f>SUM(F111:F119)</f>
        <v>0</v>
      </c>
      <c r="G110" s="21">
        <f>SUM(G111:G119)</f>
        <v>0</v>
      </c>
    </row>
    <row r="111" spans="1:8" x14ac:dyDescent="0.2">
      <c r="A111" s="19">
        <v>2111</v>
      </c>
      <c r="B111" s="17" t="s">
        <v>272</v>
      </c>
      <c r="C111" s="21">
        <v>10911313.76</v>
      </c>
      <c r="D111" s="21">
        <f>C111</f>
        <v>10911313.76</v>
      </c>
      <c r="E111" s="21">
        <v>0</v>
      </c>
      <c r="F111" s="21">
        <v>0</v>
      </c>
      <c r="G111" s="21">
        <v>0</v>
      </c>
    </row>
    <row r="112" spans="1:8" x14ac:dyDescent="0.2">
      <c r="A112" s="19">
        <v>2112</v>
      </c>
      <c r="B112" s="17" t="s">
        <v>273</v>
      </c>
      <c r="C112" s="21">
        <v>71784629.299999997</v>
      </c>
      <c r="D112" s="21">
        <f t="shared" ref="D112:D119" si="1">C112</f>
        <v>71784629.299999997</v>
      </c>
      <c r="E112" s="21">
        <v>0</v>
      </c>
      <c r="F112" s="21">
        <v>0</v>
      </c>
      <c r="G112" s="21">
        <v>0</v>
      </c>
    </row>
    <row r="113" spans="1:8" x14ac:dyDescent="0.2">
      <c r="A113" s="19">
        <v>2113</v>
      </c>
      <c r="B113" s="17" t="s">
        <v>274</v>
      </c>
      <c r="C113" s="21">
        <v>8890889.4399999995</v>
      </c>
      <c r="D113" s="21">
        <f t="shared" si="1"/>
        <v>8890889.4399999995</v>
      </c>
      <c r="E113" s="21">
        <v>0</v>
      </c>
      <c r="F113" s="21">
        <v>0</v>
      </c>
      <c r="G113" s="21">
        <v>0</v>
      </c>
    </row>
    <row r="114" spans="1:8" x14ac:dyDescent="0.2">
      <c r="A114" s="19">
        <v>2114</v>
      </c>
      <c r="B114" s="17" t="s">
        <v>275</v>
      </c>
      <c r="C114" s="21">
        <v>0</v>
      </c>
      <c r="D114" s="21">
        <f t="shared" si="1"/>
        <v>0</v>
      </c>
      <c r="E114" s="21">
        <v>0</v>
      </c>
      <c r="F114" s="21">
        <v>0</v>
      </c>
      <c r="G114" s="21">
        <v>0</v>
      </c>
    </row>
    <row r="115" spans="1:8" x14ac:dyDescent="0.2">
      <c r="A115" s="19">
        <v>2115</v>
      </c>
      <c r="B115" s="17" t="s">
        <v>276</v>
      </c>
      <c r="C115" s="21">
        <v>814729.4</v>
      </c>
      <c r="D115" s="21">
        <f t="shared" si="1"/>
        <v>814729.4</v>
      </c>
      <c r="E115" s="21">
        <v>0</v>
      </c>
      <c r="F115" s="21">
        <v>0</v>
      </c>
      <c r="G115" s="21">
        <v>0</v>
      </c>
    </row>
    <row r="116" spans="1:8" x14ac:dyDescent="0.2">
      <c r="A116" s="19">
        <v>2116</v>
      </c>
      <c r="B116" s="17" t="s">
        <v>277</v>
      </c>
      <c r="C116" s="21">
        <v>0</v>
      </c>
      <c r="D116" s="21">
        <f t="shared" si="1"/>
        <v>0</v>
      </c>
      <c r="E116" s="21">
        <v>0</v>
      </c>
      <c r="F116" s="21">
        <v>0</v>
      </c>
      <c r="G116" s="21">
        <v>0</v>
      </c>
    </row>
    <row r="117" spans="1:8" x14ac:dyDescent="0.2">
      <c r="A117" s="19">
        <v>2117</v>
      </c>
      <c r="B117" s="17" t="s">
        <v>278</v>
      </c>
      <c r="C117" s="21">
        <v>12248552.039999999</v>
      </c>
      <c r="D117" s="21">
        <f t="shared" si="1"/>
        <v>12248552.039999999</v>
      </c>
      <c r="E117" s="21">
        <v>0</v>
      </c>
      <c r="F117" s="21">
        <v>0</v>
      </c>
      <c r="G117" s="21">
        <v>0</v>
      </c>
    </row>
    <row r="118" spans="1:8" x14ac:dyDescent="0.2">
      <c r="A118" s="19">
        <v>2118</v>
      </c>
      <c r="B118" s="17" t="s">
        <v>279</v>
      </c>
      <c r="C118" s="21">
        <v>0</v>
      </c>
      <c r="D118" s="21">
        <f t="shared" si="1"/>
        <v>0</v>
      </c>
      <c r="E118" s="21">
        <v>0</v>
      </c>
      <c r="F118" s="21">
        <v>0</v>
      </c>
      <c r="G118" s="21">
        <v>0</v>
      </c>
    </row>
    <row r="119" spans="1:8" x14ac:dyDescent="0.2">
      <c r="A119" s="19">
        <v>2119</v>
      </c>
      <c r="B119" s="17" t="s">
        <v>280</v>
      </c>
      <c r="C119" s="21">
        <v>11900953.039999999</v>
      </c>
      <c r="D119" s="21">
        <f t="shared" si="1"/>
        <v>11900953.039999999</v>
      </c>
      <c r="E119" s="21">
        <v>0</v>
      </c>
      <c r="F119" s="21">
        <v>0</v>
      </c>
      <c r="G119" s="21">
        <v>0</v>
      </c>
    </row>
    <row r="120" spans="1:8" x14ac:dyDescent="0.2">
      <c r="A120" s="19">
        <v>2120</v>
      </c>
      <c r="B120" s="17" t="s">
        <v>281</v>
      </c>
      <c r="C120" s="21">
        <f>SUM(C121:C123)</f>
        <v>0</v>
      </c>
      <c r="D120" s="21">
        <f t="shared" ref="D120:G120" si="2">SUM(D121:D123)</f>
        <v>0</v>
      </c>
      <c r="E120" s="21">
        <f t="shared" si="2"/>
        <v>0</v>
      </c>
      <c r="F120" s="21">
        <f t="shared" si="2"/>
        <v>0</v>
      </c>
      <c r="G120" s="21">
        <f t="shared" si="2"/>
        <v>0</v>
      </c>
    </row>
    <row r="121" spans="1:8" x14ac:dyDescent="0.2">
      <c r="A121" s="19">
        <v>2121</v>
      </c>
      <c r="B121" s="17" t="s">
        <v>282</v>
      </c>
      <c r="C121" s="21">
        <v>0</v>
      </c>
      <c r="D121" s="21">
        <f>C121</f>
        <v>0</v>
      </c>
      <c r="E121" s="21">
        <v>0</v>
      </c>
      <c r="F121" s="21">
        <v>0</v>
      </c>
      <c r="G121" s="21">
        <v>0</v>
      </c>
    </row>
    <row r="122" spans="1:8" x14ac:dyDescent="0.2">
      <c r="A122" s="19">
        <v>2122</v>
      </c>
      <c r="B122" s="17" t="s">
        <v>283</v>
      </c>
      <c r="C122" s="21">
        <v>0</v>
      </c>
      <c r="D122" s="21">
        <f t="shared" ref="D122:D123" si="3">C122</f>
        <v>0</v>
      </c>
      <c r="E122" s="21">
        <v>0</v>
      </c>
      <c r="F122" s="21">
        <v>0</v>
      </c>
      <c r="G122" s="21">
        <v>0</v>
      </c>
    </row>
    <row r="123" spans="1:8" x14ac:dyDescent="0.2">
      <c r="A123" s="19">
        <v>2129</v>
      </c>
      <c r="B123" s="17" t="s">
        <v>284</v>
      </c>
      <c r="C123" s="21">
        <v>0</v>
      </c>
      <c r="D123" s="21">
        <f t="shared" si="3"/>
        <v>0</v>
      </c>
      <c r="E123" s="21">
        <v>0</v>
      </c>
      <c r="F123" s="21">
        <v>0</v>
      </c>
      <c r="G123" s="21">
        <v>0</v>
      </c>
    </row>
    <row r="125" spans="1:8" x14ac:dyDescent="0.2">
      <c r="A125" s="16" t="s">
        <v>172</v>
      </c>
      <c r="B125" s="16"/>
      <c r="C125" s="16"/>
      <c r="D125" s="16"/>
      <c r="E125" s="16"/>
      <c r="F125" s="16"/>
      <c r="G125" s="16"/>
      <c r="H125" s="16"/>
    </row>
    <row r="126" spans="1:8" x14ac:dyDescent="0.2">
      <c r="A126" s="18" t="s">
        <v>146</v>
      </c>
      <c r="B126" s="18" t="s">
        <v>143</v>
      </c>
      <c r="C126" s="18" t="s">
        <v>144</v>
      </c>
      <c r="D126" s="18" t="s">
        <v>147</v>
      </c>
      <c r="E126" s="18" t="s">
        <v>207</v>
      </c>
      <c r="F126" s="18"/>
      <c r="G126" s="18"/>
      <c r="H126" s="18"/>
    </row>
    <row r="127" spans="1:8" x14ac:dyDescent="0.2">
      <c r="A127" s="19">
        <v>2160</v>
      </c>
      <c r="B127" s="17" t="s">
        <v>285</v>
      </c>
      <c r="C127" s="21">
        <f>SUM(C128:C133)</f>
        <v>0</v>
      </c>
    </row>
    <row r="128" spans="1:8" x14ac:dyDescent="0.2">
      <c r="A128" s="19">
        <v>2161</v>
      </c>
      <c r="B128" s="17" t="s">
        <v>286</v>
      </c>
      <c r="C128" s="21">
        <v>0</v>
      </c>
    </row>
    <row r="129" spans="1:8" x14ac:dyDescent="0.2">
      <c r="A129" s="19">
        <v>2162</v>
      </c>
      <c r="B129" s="17" t="s">
        <v>287</v>
      </c>
      <c r="C129" s="21">
        <v>0</v>
      </c>
    </row>
    <row r="130" spans="1:8" x14ac:dyDescent="0.2">
      <c r="A130" s="19">
        <v>2163</v>
      </c>
      <c r="B130" s="17" t="s">
        <v>288</v>
      </c>
      <c r="C130" s="21">
        <v>0</v>
      </c>
    </row>
    <row r="131" spans="1:8" x14ac:dyDescent="0.2">
      <c r="A131" s="19">
        <v>2164</v>
      </c>
      <c r="B131" s="17" t="s">
        <v>289</v>
      </c>
      <c r="C131" s="21">
        <v>0</v>
      </c>
    </row>
    <row r="132" spans="1:8" x14ac:dyDescent="0.2">
      <c r="A132" s="19">
        <v>2165</v>
      </c>
      <c r="B132" s="17" t="s">
        <v>290</v>
      </c>
      <c r="C132" s="21">
        <v>0</v>
      </c>
    </row>
    <row r="133" spans="1:8" x14ac:dyDescent="0.2">
      <c r="A133" s="19">
        <v>2166</v>
      </c>
      <c r="B133" s="17" t="s">
        <v>291</v>
      </c>
      <c r="C133" s="21">
        <v>0</v>
      </c>
    </row>
    <row r="134" spans="1:8" x14ac:dyDescent="0.2">
      <c r="A134" s="19">
        <v>2250</v>
      </c>
      <c r="B134" s="17" t="s">
        <v>292</v>
      </c>
      <c r="C134" s="21">
        <f>SUM(C135:C140)</f>
        <v>0</v>
      </c>
    </row>
    <row r="135" spans="1:8" x14ac:dyDescent="0.2">
      <c r="A135" s="19">
        <v>2251</v>
      </c>
      <c r="B135" s="17" t="s">
        <v>293</v>
      </c>
      <c r="C135" s="21">
        <v>0</v>
      </c>
    </row>
    <row r="136" spans="1:8" x14ac:dyDescent="0.2">
      <c r="A136" s="19">
        <v>2252</v>
      </c>
      <c r="B136" s="17" t="s">
        <v>294</v>
      </c>
      <c r="C136" s="21">
        <v>0</v>
      </c>
    </row>
    <row r="137" spans="1:8" x14ac:dyDescent="0.2">
      <c r="A137" s="19">
        <v>2253</v>
      </c>
      <c r="B137" s="17" t="s">
        <v>295</v>
      </c>
      <c r="C137" s="21">
        <v>0</v>
      </c>
    </row>
    <row r="138" spans="1:8" x14ac:dyDescent="0.2">
      <c r="A138" s="19">
        <v>2254</v>
      </c>
      <c r="B138" s="17" t="s">
        <v>296</v>
      </c>
      <c r="C138" s="21">
        <v>0</v>
      </c>
    </row>
    <row r="139" spans="1:8" x14ac:dyDescent="0.2">
      <c r="A139" s="19">
        <v>2255</v>
      </c>
      <c r="B139" s="17" t="s">
        <v>297</v>
      </c>
      <c r="C139" s="21">
        <v>0</v>
      </c>
    </row>
    <row r="140" spans="1:8" x14ac:dyDescent="0.2">
      <c r="A140" s="19">
        <v>2256</v>
      </c>
      <c r="B140" s="17" t="s">
        <v>298</v>
      </c>
      <c r="C140" s="21">
        <v>0</v>
      </c>
    </row>
    <row r="142" spans="1:8" x14ac:dyDescent="0.2">
      <c r="A142" s="16" t="s">
        <v>173</v>
      </c>
      <c r="B142" s="16"/>
      <c r="C142" s="16"/>
      <c r="D142" s="16"/>
      <c r="E142" s="16"/>
      <c r="F142" s="16"/>
      <c r="G142" s="16"/>
      <c r="H142" s="16"/>
    </row>
    <row r="143" spans="1:8" x14ac:dyDescent="0.2">
      <c r="A143" s="20" t="s">
        <v>146</v>
      </c>
      <c r="B143" s="20" t="s">
        <v>143</v>
      </c>
      <c r="C143" s="20" t="s">
        <v>144</v>
      </c>
      <c r="D143" s="20" t="s">
        <v>147</v>
      </c>
      <c r="E143" s="20" t="s">
        <v>207</v>
      </c>
      <c r="F143" s="20"/>
      <c r="G143" s="20"/>
      <c r="H143" s="20"/>
    </row>
    <row r="144" spans="1:8" x14ac:dyDescent="0.2">
      <c r="A144" s="19">
        <v>2159</v>
      </c>
      <c r="B144" s="17" t="s">
        <v>299</v>
      </c>
      <c r="C144" s="21">
        <v>0</v>
      </c>
    </row>
    <row r="145" spans="1:3" x14ac:dyDescent="0.2">
      <c r="A145" s="19">
        <v>2199</v>
      </c>
      <c r="B145" s="17" t="s">
        <v>300</v>
      </c>
      <c r="C145" s="21">
        <v>0</v>
      </c>
    </row>
    <row r="146" spans="1:3" x14ac:dyDescent="0.2">
      <c r="A146" s="19">
        <v>2240</v>
      </c>
      <c r="B146" s="17" t="s">
        <v>301</v>
      </c>
      <c r="C146" s="21">
        <f>SUM(C147:C149)</f>
        <v>0</v>
      </c>
    </row>
    <row r="147" spans="1:3" x14ac:dyDescent="0.2">
      <c r="A147" s="19">
        <v>2241</v>
      </c>
      <c r="B147" s="17" t="s">
        <v>302</v>
      </c>
      <c r="C147" s="21">
        <v>0</v>
      </c>
    </row>
    <row r="148" spans="1:3" x14ac:dyDescent="0.2">
      <c r="A148" s="19">
        <v>2242</v>
      </c>
      <c r="B148" s="17" t="s">
        <v>303</v>
      </c>
      <c r="C148" s="21">
        <v>0</v>
      </c>
    </row>
    <row r="149" spans="1:3" x14ac:dyDescent="0.2">
      <c r="A149" s="19">
        <v>2249</v>
      </c>
      <c r="B149" s="17" t="s">
        <v>304</v>
      </c>
      <c r="C149" s="21">
        <v>0</v>
      </c>
    </row>
    <row r="151" spans="1:3" x14ac:dyDescent="0.2">
      <c r="B151" s="17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60" activePane="bottomLeft" state="frozen"/>
      <selection activeCell="A14" sqref="A14:B14"/>
      <selection pane="bottomLeft" activeCell="B69" sqref="B69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47" t="s">
        <v>190</v>
      </c>
      <c r="B2" s="48" t="s">
        <v>50</v>
      </c>
    </row>
    <row r="3" spans="1:2" x14ac:dyDescent="0.2">
      <c r="A3" s="49"/>
      <c r="B3" s="50"/>
    </row>
    <row r="4" spans="1:2" ht="15" customHeight="1" x14ac:dyDescent="0.2">
      <c r="A4" s="51" t="s">
        <v>1</v>
      </c>
      <c r="B4" s="52" t="s">
        <v>78</v>
      </c>
    </row>
    <row r="5" spans="1:2" ht="15" customHeight="1" x14ac:dyDescent="0.2">
      <c r="A5" s="53"/>
      <c r="B5" s="52" t="s">
        <v>51</v>
      </c>
    </row>
    <row r="6" spans="1:2" ht="15" customHeight="1" x14ac:dyDescent="0.2">
      <c r="A6" s="53"/>
      <c r="B6" s="54" t="s">
        <v>149</v>
      </c>
    </row>
    <row r="7" spans="1:2" ht="15" customHeight="1" x14ac:dyDescent="0.2">
      <c r="A7" s="53"/>
      <c r="B7" s="52" t="s">
        <v>52</v>
      </c>
    </row>
    <row r="8" spans="1:2" x14ac:dyDescent="0.2">
      <c r="A8" s="53"/>
    </row>
    <row r="9" spans="1:2" ht="15" customHeight="1" x14ac:dyDescent="0.2">
      <c r="A9" s="51" t="s">
        <v>3</v>
      </c>
      <c r="B9" s="52" t="s">
        <v>595</v>
      </c>
    </row>
    <row r="10" spans="1:2" ht="15" customHeight="1" x14ac:dyDescent="0.2">
      <c r="A10" s="53"/>
      <c r="B10" s="52" t="s">
        <v>596</v>
      </c>
    </row>
    <row r="11" spans="1:2" ht="15" customHeight="1" x14ac:dyDescent="0.2">
      <c r="A11" s="53"/>
      <c r="B11" s="52" t="s">
        <v>127</v>
      </c>
    </row>
    <row r="12" spans="1:2" ht="15" customHeight="1" x14ac:dyDescent="0.2">
      <c r="A12" s="53"/>
      <c r="B12" s="52" t="s">
        <v>126</v>
      </c>
    </row>
    <row r="13" spans="1:2" ht="15" customHeight="1" x14ac:dyDescent="0.2">
      <c r="A13" s="53"/>
      <c r="B13" s="52" t="s">
        <v>128</v>
      </c>
    </row>
    <row r="14" spans="1:2" x14ac:dyDescent="0.2">
      <c r="A14" s="53"/>
    </row>
    <row r="15" spans="1:2" ht="15" customHeight="1" x14ac:dyDescent="0.2">
      <c r="A15" s="51" t="s">
        <v>5</v>
      </c>
      <c r="B15" s="55" t="s">
        <v>53</v>
      </c>
    </row>
    <row r="16" spans="1:2" ht="15" customHeight="1" x14ac:dyDescent="0.2">
      <c r="A16" s="53"/>
      <c r="B16" s="55" t="s">
        <v>54</v>
      </c>
    </row>
    <row r="17" spans="1:2" ht="15" customHeight="1" x14ac:dyDescent="0.2">
      <c r="A17" s="53"/>
      <c r="B17" s="55" t="s">
        <v>55</v>
      </c>
    </row>
    <row r="18" spans="1:2" ht="15" customHeight="1" x14ac:dyDescent="0.2">
      <c r="A18" s="53"/>
      <c r="B18" s="52" t="s">
        <v>56</v>
      </c>
    </row>
    <row r="19" spans="1:2" ht="15" customHeight="1" x14ac:dyDescent="0.2">
      <c r="A19" s="53"/>
      <c r="B19" s="56" t="s">
        <v>137</v>
      </c>
    </row>
    <row r="20" spans="1:2" x14ac:dyDescent="0.2">
      <c r="A20" s="53"/>
    </row>
    <row r="21" spans="1:2" ht="15" customHeight="1" x14ac:dyDescent="0.2">
      <c r="A21" s="51" t="s">
        <v>133</v>
      </c>
      <c r="B21" s="1" t="s">
        <v>188</v>
      </c>
    </row>
    <row r="22" spans="1:2" ht="15" customHeight="1" x14ac:dyDescent="0.2">
      <c r="A22" s="53"/>
      <c r="B22" s="57" t="s">
        <v>189</v>
      </c>
    </row>
    <row r="23" spans="1:2" x14ac:dyDescent="0.2">
      <c r="A23" s="53"/>
    </row>
    <row r="24" spans="1:2" ht="15" customHeight="1" x14ac:dyDescent="0.2">
      <c r="A24" s="51" t="s">
        <v>7</v>
      </c>
      <c r="B24" s="56" t="s">
        <v>57</v>
      </c>
    </row>
    <row r="25" spans="1:2" ht="15" customHeight="1" x14ac:dyDescent="0.2">
      <c r="A25" s="53"/>
      <c r="B25" s="56" t="s">
        <v>129</v>
      </c>
    </row>
    <row r="26" spans="1:2" ht="15" customHeight="1" x14ac:dyDescent="0.2">
      <c r="A26" s="53"/>
      <c r="B26" s="56" t="s">
        <v>130</v>
      </c>
    </row>
    <row r="27" spans="1:2" x14ac:dyDescent="0.2">
      <c r="A27" s="53"/>
    </row>
    <row r="28" spans="1:2" ht="15" customHeight="1" x14ac:dyDescent="0.2">
      <c r="A28" s="51" t="s">
        <v>8</v>
      </c>
      <c r="B28" s="56" t="s">
        <v>58</v>
      </c>
    </row>
    <row r="29" spans="1:2" ht="15" customHeight="1" x14ac:dyDescent="0.2">
      <c r="A29" s="53"/>
      <c r="B29" s="56" t="s">
        <v>136</v>
      </c>
    </row>
    <row r="30" spans="1:2" ht="15" customHeight="1" x14ac:dyDescent="0.2">
      <c r="A30" s="53"/>
      <c r="B30" s="56" t="s">
        <v>59</v>
      </c>
    </row>
    <row r="31" spans="1:2" ht="15" customHeight="1" x14ac:dyDescent="0.2">
      <c r="A31" s="53"/>
      <c r="B31" s="58" t="s">
        <v>60</v>
      </c>
    </row>
    <row r="32" spans="1:2" x14ac:dyDescent="0.2">
      <c r="A32" s="53"/>
    </row>
    <row r="33" spans="1:2" ht="15" customHeight="1" x14ac:dyDescent="0.2">
      <c r="A33" s="51" t="s">
        <v>9</v>
      </c>
      <c r="B33" s="56" t="s">
        <v>61</v>
      </c>
    </row>
    <row r="34" spans="1:2" ht="15" customHeight="1" x14ac:dyDescent="0.2">
      <c r="A34" s="53"/>
      <c r="B34" s="56" t="s">
        <v>62</v>
      </c>
    </row>
    <row r="35" spans="1:2" x14ac:dyDescent="0.2">
      <c r="A35" s="53"/>
    </row>
    <row r="36" spans="1:2" ht="15" customHeight="1" x14ac:dyDescent="0.2">
      <c r="A36" s="51" t="s">
        <v>11</v>
      </c>
      <c r="B36" s="52" t="s">
        <v>131</v>
      </c>
    </row>
    <row r="37" spans="1:2" ht="15" customHeight="1" x14ac:dyDescent="0.2">
      <c r="A37" s="53"/>
      <c r="B37" s="52" t="s">
        <v>138</v>
      </c>
    </row>
    <row r="38" spans="1:2" ht="15" customHeight="1" x14ac:dyDescent="0.2">
      <c r="A38" s="53"/>
      <c r="B38" s="59" t="s">
        <v>191</v>
      </c>
    </row>
    <row r="39" spans="1:2" ht="15" customHeight="1" x14ac:dyDescent="0.2">
      <c r="A39" s="53"/>
      <c r="B39" s="52" t="s">
        <v>192</v>
      </c>
    </row>
    <row r="40" spans="1:2" ht="15" customHeight="1" x14ac:dyDescent="0.2">
      <c r="A40" s="53"/>
      <c r="B40" s="52" t="s">
        <v>134</v>
      </c>
    </row>
    <row r="41" spans="1:2" ht="15" customHeight="1" x14ac:dyDescent="0.2">
      <c r="A41" s="53"/>
      <c r="B41" s="52" t="s">
        <v>135</v>
      </c>
    </row>
    <row r="42" spans="1:2" x14ac:dyDescent="0.2">
      <c r="A42" s="53"/>
    </row>
    <row r="43" spans="1:2" ht="15" customHeight="1" x14ac:dyDescent="0.2">
      <c r="A43" s="51" t="s">
        <v>13</v>
      </c>
      <c r="B43" s="52" t="s">
        <v>139</v>
      </c>
    </row>
    <row r="44" spans="1:2" ht="15" customHeight="1" x14ac:dyDescent="0.2">
      <c r="A44" s="53"/>
      <c r="B44" s="52" t="s">
        <v>142</v>
      </c>
    </row>
    <row r="45" spans="1:2" ht="15" customHeight="1" x14ac:dyDescent="0.2">
      <c r="A45" s="53"/>
      <c r="B45" s="59" t="s">
        <v>193</v>
      </c>
    </row>
    <row r="46" spans="1:2" ht="15" customHeight="1" x14ac:dyDescent="0.2">
      <c r="A46" s="53"/>
      <c r="B46" s="52" t="s">
        <v>194</v>
      </c>
    </row>
    <row r="47" spans="1:2" ht="15" customHeight="1" x14ac:dyDescent="0.2">
      <c r="A47" s="53"/>
      <c r="B47" s="52" t="s">
        <v>141</v>
      </c>
    </row>
    <row r="48" spans="1:2" ht="15" customHeight="1" x14ac:dyDescent="0.2">
      <c r="A48" s="53"/>
      <c r="B48" s="52" t="s">
        <v>140</v>
      </c>
    </row>
    <row r="49" spans="1:2" x14ac:dyDescent="0.2">
      <c r="A49" s="53"/>
    </row>
    <row r="50" spans="1:2" ht="25.5" customHeight="1" x14ac:dyDescent="0.2">
      <c r="A50" s="51" t="s">
        <v>15</v>
      </c>
      <c r="B50" s="54" t="s">
        <v>170</v>
      </c>
    </row>
    <row r="51" spans="1:2" x14ac:dyDescent="0.2">
      <c r="A51" s="53"/>
    </row>
    <row r="52" spans="1:2" ht="15" customHeight="1" x14ac:dyDescent="0.2">
      <c r="A52" s="51" t="s">
        <v>17</v>
      </c>
      <c r="B52" s="52" t="s">
        <v>63</v>
      </c>
    </row>
    <row r="53" spans="1:2" x14ac:dyDescent="0.2">
      <c r="A53" s="53"/>
    </row>
    <row r="54" spans="1:2" ht="15" customHeight="1" x14ac:dyDescent="0.2">
      <c r="A54" s="51" t="s">
        <v>18</v>
      </c>
      <c r="B54" s="55" t="s">
        <v>64</v>
      </c>
    </row>
    <row r="55" spans="1:2" ht="15" customHeight="1" x14ac:dyDescent="0.2">
      <c r="A55" s="53"/>
      <c r="B55" s="55" t="s">
        <v>65</v>
      </c>
    </row>
    <row r="56" spans="1:2" ht="15" customHeight="1" x14ac:dyDescent="0.2">
      <c r="A56" s="53"/>
      <c r="B56" s="55" t="s">
        <v>66</v>
      </c>
    </row>
    <row r="57" spans="1:2" ht="15" customHeight="1" x14ac:dyDescent="0.2">
      <c r="A57" s="53"/>
      <c r="B57" s="55" t="s">
        <v>67</v>
      </c>
    </row>
    <row r="58" spans="1:2" ht="15" customHeight="1" x14ac:dyDescent="0.2">
      <c r="A58" s="53"/>
      <c r="B58" s="55" t="s">
        <v>68</v>
      </c>
    </row>
    <row r="59" spans="1:2" x14ac:dyDescent="0.2">
      <c r="A59" s="53"/>
    </row>
    <row r="60" spans="1:2" ht="15" customHeight="1" x14ac:dyDescent="0.2">
      <c r="A60" s="51" t="s">
        <v>20</v>
      </c>
      <c r="B60" s="56" t="s">
        <v>69</v>
      </c>
    </row>
    <row r="61" spans="1:2" x14ac:dyDescent="0.2">
      <c r="A61" s="53"/>
      <c r="B61" s="56"/>
    </row>
    <row r="62" spans="1:2" ht="15" customHeight="1" x14ac:dyDescent="0.2">
      <c r="A62" s="51" t="s">
        <v>21</v>
      </c>
      <c r="B62" s="5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zoomScaleNormal="100" workbookViewId="0">
      <selection activeCell="B13" sqref="B13"/>
    </sheetView>
  </sheetViews>
  <sheetFormatPr baseColWidth="10" defaultColWidth="9.109375" defaultRowHeight="10.199999999999999" x14ac:dyDescent="0.2"/>
  <cols>
    <col min="1" max="1" width="10" style="17" customWidth="1"/>
    <col min="2" max="2" width="83" style="17" customWidth="1"/>
    <col min="3" max="4" width="15.6640625" style="17" customWidth="1"/>
    <col min="5" max="5" width="16.6640625" style="17" customWidth="1"/>
    <col min="6" max="16384" width="9.109375" style="17"/>
  </cols>
  <sheetData>
    <row r="1" spans="1:5" s="22" customFormat="1" ht="18.899999999999999" customHeight="1" x14ac:dyDescent="0.3">
      <c r="A1" s="113" t="s">
        <v>672</v>
      </c>
      <c r="B1" s="113"/>
      <c r="C1" s="113"/>
      <c r="D1" s="111" t="s">
        <v>617</v>
      </c>
      <c r="E1" s="185">
        <v>2022</v>
      </c>
    </row>
    <row r="2" spans="1:5" s="14" customFormat="1" ht="18.899999999999999" customHeight="1" x14ac:dyDescent="0.3">
      <c r="A2" s="113" t="s">
        <v>622</v>
      </c>
      <c r="B2" s="113"/>
      <c r="C2" s="113"/>
      <c r="D2" s="111" t="s">
        <v>618</v>
      </c>
      <c r="E2" s="185" t="s">
        <v>620</v>
      </c>
    </row>
    <row r="3" spans="1:5" s="14" customFormat="1" ht="18.899999999999999" customHeight="1" x14ac:dyDescent="0.3">
      <c r="A3" s="113" t="s">
        <v>673</v>
      </c>
      <c r="B3" s="113"/>
      <c r="C3" s="113"/>
      <c r="D3" s="111" t="s">
        <v>619</v>
      </c>
      <c r="E3" s="185">
        <v>4</v>
      </c>
    </row>
    <row r="4" spans="1:5" x14ac:dyDescent="0.2">
      <c r="A4" s="15" t="s">
        <v>196</v>
      </c>
      <c r="B4" s="16"/>
      <c r="C4" s="16"/>
      <c r="D4" s="16"/>
      <c r="E4" s="16"/>
    </row>
    <row r="6" spans="1:5" x14ac:dyDescent="0.2">
      <c r="A6" s="46" t="s">
        <v>575</v>
      </c>
      <c r="B6" s="39"/>
      <c r="C6" s="39"/>
      <c r="D6" s="39"/>
      <c r="E6" s="39"/>
    </row>
    <row r="7" spans="1:5" x14ac:dyDescent="0.2">
      <c r="A7" s="40" t="s">
        <v>146</v>
      </c>
      <c r="B7" s="40" t="s">
        <v>143</v>
      </c>
      <c r="C7" s="40" t="s">
        <v>144</v>
      </c>
      <c r="D7" s="40" t="s">
        <v>305</v>
      </c>
      <c r="E7" s="40"/>
    </row>
    <row r="8" spans="1:5" ht="13.2" x14ac:dyDescent="0.25">
      <c r="A8" s="186">
        <v>4100</v>
      </c>
      <c r="B8" s="187" t="s">
        <v>306</v>
      </c>
      <c r="C8" s="188">
        <f>SUM(C9+C19+C25+C28+C34+C37+C46)</f>
        <v>222965069.31</v>
      </c>
      <c r="D8" s="189"/>
      <c r="E8" s="41"/>
    </row>
    <row r="9" spans="1:5" ht="13.2" x14ac:dyDescent="0.25">
      <c r="A9" s="186">
        <v>4110</v>
      </c>
      <c r="B9" s="187" t="s">
        <v>307</v>
      </c>
      <c r="C9" s="188">
        <f>SUM(C10:C18)</f>
        <v>132616858.98999999</v>
      </c>
      <c r="D9" s="189"/>
      <c r="E9" s="41"/>
    </row>
    <row r="10" spans="1:5" ht="13.2" x14ac:dyDescent="0.25">
      <c r="A10" s="186">
        <v>4111</v>
      </c>
      <c r="B10" s="187" t="s">
        <v>308</v>
      </c>
      <c r="C10" s="188">
        <v>726995</v>
      </c>
      <c r="D10" s="189"/>
      <c r="E10" s="41"/>
    </row>
    <row r="11" spans="1:5" ht="13.2" x14ac:dyDescent="0.25">
      <c r="A11" s="186">
        <v>4112</v>
      </c>
      <c r="B11" s="187" t="s">
        <v>309</v>
      </c>
      <c r="C11" s="188">
        <v>112086529.52</v>
      </c>
      <c r="D11" s="189"/>
      <c r="E11" s="41"/>
    </row>
    <row r="12" spans="1:5" ht="13.2" x14ac:dyDescent="0.25">
      <c r="A12" s="186">
        <v>4113</v>
      </c>
      <c r="B12" s="187" t="s">
        <v>310</v>
      </c>
      <c r="C12" s="188">
        <v>13584536</v>
      </c>
      <c r="D12" s="189"/>
      <c r="E12" s="41"/>
    </row>
    <row r="13" spans="1:5" ht="13.2" x14ac:dyDescent="0.25">
      <c r="A13" s="186">
        <v>4114</v>
      </c>
      <c r="B13" s="187" t="s">
        <v>311</v>
      </c>
      <c r="C13" s="188">
        <v>0</v>
      </c>
      <c r="D13" s="189"/>
      <c r="E13" s="41"/>
    </row>
    <row r="14" spans="1:5" ht="13.2" x14ac:dyDescent="0.25">
      <c r="A14" s="186">
        <v>4115</v>
      </c>
      <c r="B14" s="187" t="s">
        <v>312</v>
      </c>
      <c r="C14" s="188">
        <v>0</v>
      </c>
      <c r="D14" s="189"/>
      <c r="E14" s="41"/>
    </row>
    <row r="15" spans="1:5" ht="13.2" x14ac:dyDescent="0.25">
      <c r="A15" s="186">
        <v>4116</v>
      </c>
      <c r="B15" s="187" t="s">
        <v>313</v>
      </c>
      <c r="C15" s="188">
        <v>0</v>
      </c>
      <c r="D15" s="189"/>
      <c r="E15" s="41"/>
    </row>
    <row r="16" spans="1:5" ht="13.2" x14ac:dyDescent="0.25">
      <c r="A16" s="186">
        <v>4117</v>
      </c>
      <c r="B16" s="187" t="s">
        <v>314</v>
      </c>
      <c r="C16" s="188">
        <v>6218798.4699999997</v>
      </c>
      <c r="D16" s="189"/>
      <c r="E16" s="41"/>
    </row>
    <row r="17" spans="1:5" ht="26.4" x14ac:dyDescent="0.25">
      <c r="A17" s="186">
        <v>4118</v>
      </c>
      <c r="B17" s="190" t="s">
        <v>494</v>
      </c>
      <c r="C17" s="188">
        <v>0</v>
      </c>
      <c r="D17" s="189"/>
      <c r="E17" s="41"/>
    </row>
    <row r="18" spans="1:5" ht="13.2" x14ac:dyDescent="0.25">
      <c r="A18" s="186">
        <v>4119</v>
      </c>
      <c r="B18" s="187" t="s">
        <v>315</v>
      </c>
      <c r="C18" s="188">
        <v>0</v>
      </c>
      <c r="D18" s="189"/>
      <c r="E18" s="41"/>
    </row>
    <row r="19" spans="1:5" ht="13.2" x14ac:dyDescent="0.25">
      <c r="A19" s="186">
        <v>4120</v>
      </c>
      <c r="B19" s="187" t="s">
        <v>316</v>
      </c>
      <c r="C19" s="188">
        <f>SUM(C20:C24)</f>
        <v>0</v>
      </c>
      <c r="D19" s="189"/>
      <c r="E19" s="41"/>
    </row>
    <row r="20" spans="1:5" ht="13.2" x14ac:dyDescent="0.25">
      <c r="A20" s="186">
        <v>4121</v>
      </c>
      <c r="B20" s="187" t="s">
        <v>317</v>
      </c>
      <c r="C20" s="188">
        <v>0</v>
      </c>
      <c r="D20" s="189"/>
      <c r="E20" s="41"/>
    </row>
    <row r="21" spans="1:5" ht="13.2" x14ac:dyDescent="0.25">
      <c r="A21" s="186">
        <v>4122</v>
      </c>
      <c r="B21" s="187" t="s">
        <v>495</v>
      </c>
      <c r="C21" s="188">
        <v>0</v>
      </c>
      <c r="D21" s="189"/>
      <c r="E21" s="41"/>
    </row>
    <row r="22" spans="1:5" ht="13.2" x14ac:dyDescent="0.25">
      <c r="A22" s="186">
        <v>4123</v>
      </c>
      <c r="B22" s="187" t="s">
        <v>318</v>
      </c>
      <c r="C22" s="188">
        <v>0</v>
      </c>
      <c r="D22" s="189"/>
      <c r="E22" s="41"/>
    </row>
    <row r="23" spans="1:5" ht="13.2" x14ac:dyDescent="0.25">
      <c r="A23" s="186">
        <v>4124</v>
      </c>
      <c r="B23" s="187" t="s">
        <v>319</v>
      </c>
      <c r="C23" s="188">
        <v>0</v>
      </c>
      <c r="D23" s="189"/>
      <c r="E23" s="41"/>
    </row>
    <row r="24" spans="1:5" ht="13.2" x14ac:dyDescent="0.25">
      <c r="A24" s="186">
        <v>4129</v>
      </c>
      <c r="B24" s="187" t="s">
        <v>320</v>
      </c>
      <c r="C24" s="188">
        <v>0</v>
      </c>
      <c r="D24" s="189"/>
      <c r="E24" s="41"/>
    </row>
    <row r="25" spans="1:5" ht="13.2" x14ac:dyDescent="0.25">
      <c r="A25" s="186">
        <v>4130</v>
      </c>
      <c r="B25" s="187" t="s">
        <v>321</v>
      </c>
      <c r="C25" s="188">
        <f>SUM(C26:C27)</f>
        <v>0</v>
      </c>
      <c r="D25" s="189"/>
      <c r="E25" s="41"/>
    </row>
    <row r="26" spans="1:5" ht="13.2" x14ac:dyDescent="0.25">
      <c r="A26" s="186">
        <v>4131</v>
      </c>
      <c r="B26" s="187" t="s">
        <v>322</v>
      </c>
      <c r="C26" s="188">
        <v>0</v>
      </c>
      <c r="D26" s="189"/>
      <c r="E26" s="41"/>
    </row>
    <row r="27" spans="1:5" ht="26.4" x14ac:dyDescent="0.25">
      <c r="A27" s="186">
        <v>4132</v>
      </c>
      <c r="B27" s="190" t="s">
        <v>496</v>
      </c>
      <c r="C27" s="188">
        <v>0</v>
      </c>
      <c r="D27" s="189"/>
      <c r="E27" s="41"/>
    </row>
    <row r="28" spans="1:5" ht="13.2" x14ac:dyDescent="0.25">
      <c r="A28" s="186">
        <v>4140</v>
      </c>
      <c r="B28" s="187" t="s">
        <v>323</v>
      </c>
      <c r="C28" s="188">
        <f>SUM(C29:C33)</f>
        <v>67809926.689999998</v>
      </c>
      <c r="D28" s="189"/>
      <c r="E28" s="41"/>
    </row>
    <row r="29" spans="1:5" ht="13.2" x14ac:dyDescent="0.25">
      <c r="A29" s="186">
        <v>4141</v>
      </c>
      <c r="B29" s="187" t="s">
        <v>324</v>
      </c>
      <c r="C29" s="188">
        <v>8643243.1500000004</v>
      </c>
      <c r="D29" s="189"/>
      <c r="E29" s="41"/>
    </row>
    <row r="30" spans="1:5" ht="13.2" x14ac:dyDescent="0.25">
      <c r="A30" s="186">
        <v>4143</v>
      </c>
      <c r="B30" s="187" t="s">
        <v>325</v>
      </c>
      <c r="C30" s="188">
        <v>59166683.539999999</v>
      </c>
      <c r="D30" s="189"/>
      <c r="E30" s="41"/>
    </row>
    <row r="31" spans="1:5" ht="13.2" x14ac:dyDescent="0.25">
      <c r="A31" s="186">
        <v>4144</v>
      </c>
      <c r="B31" s="187" t="s">
        <v>326</v>
      </c>
      <c r="C31" s="188">
        <v>0</v>
      </c>
      <c r="D31" s="189"/>
      <c r="E31" s="41"/>
    </row>
    <row r="32" spans="1:5" ht="26.4" x14ac:dyDescent="0.25">
      <c r="A32" s="186">
        <v>4145</v>
      </c>
      <c r="B32" s="190" t="s">
        <v>497</v>
      </c>
      <c r="C32" s="188">
        <v>0</v>
      </c>
      <c r="D32" s="189"/>
      <c r="E32" s="41"/>
    </row>
    <row r="33" spans="1:5" ht="13.2" x14ac:dyDescent="0.25">
      <c r="A33" s="186">
        <v>4149</v>
      </c>
      <c r="B33" s="187" t="s">
        <v>327</v>
      </c>
      <c r="C33" s="188">
        <v>0</v>
      </c>
      <c r="D33" s="189"/>
      <c r="E33" s="41"/>
    </row>
    <row r="34" spans="1:5" ht="13.2" x14ac:dyDescent="0.25">
      <c r="A34" s="186">
        <v>4150</v>
      </c>
      <c r="B34" s="187" t="s">
        <v>498</v>
      </c>
      <c r="C34" s="188">
        <f>SUM(C35:C36)</f>
        <v>6851074.25</v>
      </c>
      <c r="D34" s="189"/>
      <c r="E34" s="41"/>
    </row>
    <row r="35" spans="1:5" ht="13.2" x14ac:dyDescent="0.25">
      <c r="A35" s="186">
        <v>4151</v>
      </c>
      <c r="B35" s="187" t="s">
        <v>498</v>
      </c>
      <c r="C35" s="188">
        <v>6851074.25</v>
      </c>
      <c r="D35" s="189"/>
      <c r="E35" s="41"/>
    </row>
    <row r="36" spans="1:5" ht="26.4" x14ac:dyDescent="0.25">
      <c r="A36" s="186">
        <v>4154</v>
      </c>
      <c r="B36" s="190" t="s">
        <v>499</v>
      </c>
      <c r="C36" s="188">
        <v>0</v>
      </c>
      <c r="D36" s="189"/>
      <c r="E36" s="41"/>
    </row>
    <row r="37" spans="1:5" ht="13.2" x14ac:dyDescent="0.25">
      <c r="A37" s="186">
        <v>4160</v>
      </c>
      <c r="B37" s="187" t="s">
        <v>500</v>
      </c>
      <c r="C37" s="188">
        <f>SUM(C38:C45)</f>
        <v>15687209.380000001</v>
      </c>
      <c r="D37" s="189"/>
      <c r="E37" s="41"/>
    </row>
    <row r="38" spans="1:5" ht="13.2" x14ac:dyDescent="0.25">
      <c r="A38" s="186">
        <v>4161</v>
      </c>
      <c r="B38" s="187" t="s">
        <v>328</v>
      </c>
      <c r="C38" s="188">
        <v>0</v>
      </c>
      <c r="D38" s="189"/>
      <c r="E38" s="41"/>
    </row>
    <row r="39" spans="1:5" ht="13.2" x14ac:dyDescent="0.25">
      <c r="A39" s="186">
        <v>4162</v>
      </c>
      <c r="B39" s="187" t="s">
        <v>329</v>
      </c>
      <c r="C39" s="188">
        <v>11921551.98</v>
      </c>
      <c r="D39" s="189"/>
      <c r="E39" s="41"/>
    </row>
    <row r="40" spans="1:5" ht="13.2" x14ac:dyDescent="0.25">
      <c r="A40" s="186">
        <v>4163</v>
      </c>
      <c r="B40" s="187" t="s">
        <v>330</v>
      </c>
      <c r="C40" s="188">
        <v>0</v>
      </c>
      <c r="D40" s="189"/>
      <c r="E40" s="41"/>
    </row>
    <row r="41" spans="1:5" ht="13.2" x14ac:dyDescent="0.25">
      <c r="A41" s="186">
        <v>4164</v>
      </c>
      <c r="B41" s="187" t="s">
        <v>331</v>
      </c>
      <c r="C41" s="188">
        <v>0</v>
      </c>
      <c r="D41" s="189"/>
      <c r="E41" s="41"/>
    </row>
    <row r="42" spans="1:5" ht="13.2" x14ac:dyDescent="0.25">
      <c r="A42" s="186">
        <v>4165</v>
      </c>
      <c r="B42" s="187" t="s">
        <v>332</v>
      </c>
      <c r="C42" s="188">
        <v>0</v>
      </c>
      <c r="D42" s="189"/>
      <c r="E42" s="41"/>
    </row>
    <row r="43" spans="1:5" ht="26.4" x14ac:dyDescent="0.25">
      <c r="A43" s="186">
        <v>4166</v>
      </c>
      <c r="B43" s="190" t="s">
        <v>501</v>
      </c>
      <c r="C43" s="188">
        <v>0</v>
      </c>
      <c r="D43" s="189"/>
      <c r="E43" s="41"/>
    </row>
    <row r="44" spans="1:5" ht="13.2" x14ac:dyDescent="0.25">
      <c r="A44" s="186">
        <v>4168</v>
      </c>
      <c r="B44" s="187" t="s">
        <v>333</v>
      </c>
      <c r="C44" s="188">
        <v>0</v>
      </c>
      <c r="D44" s="189"/>
      <c r="E44" s="41"/>
    </row>
    <row r="45" spans="1:5" ht="13.2" x14ac:dyDescent="0.25">
      <c r="A45" s="186">
        <v>4169</v>
      </c>
      <c r="B45" s="187" t="s">
        <v>334</v>
      </c>
      <c r="C45" s="188">
        <v>3765657.4</v>
      </c>
      <c r="D45" s="189"/>
      <c r="E45" s="41"/>
    </row>
    <row r="46" spans="1:5" ht="13.2" x14ac:dyDescent="0.25">
      <c r="A46" s="186">
        <v>4170</v>
      </c>
      <c r="B46" s="187" t="s">
        <v>612</v>
      </c>
      <c r="C46" s="188">
        <f>SUM(C47:C54)</f>
        <v>0</v>
      </c>
      <c r="D46" s="189"/>
      <c r="E46" s="41"/>
    </row>
    <row r="47" spans="1:5" ht="13.2" x14ac:dyDescent="0.25">
      <c r="A47" s="186">
        <v>4171</v>
      </c>
      <c r="B47" s="191" t="s">
        <v>502</v>
      </c>
      <c r="C47" s="188">
        <v>0</v>
      </c>
      <c r="D47" s="189"/>
      <c r="E47" s="41"/>
    </row>
    <row r="48" spans="1:5" ht="13.2" x14ac:dyDescent="0.25">
      <c r="A48" s="186">
        <v>4172</v>
      </c>
      <c r="B48" s="187" t="s">
        <v>503</v>
      </c>
      <c r="C48" s="188">
        <v>0</v>
      </c>
      <c r="D48" s="189"/>
      <c r="E48" s="41"/>
    </row>
    <row r="49" spans="1:5" ht="26.4" x14ac:dyDescent="0.25">
      <c r="A49" s="186">
        <v>4173</v>
      </c>
      <c r="B49" s="190" t="s">
        <v>504</v>
      </c>
      <c r="C49" s="188">
        <v>0</v>
      </c>
      <c r="D49" s="189"/>
      <c r="E49" s="41"/>
    </row>
    <row r="50" spans="1:5" ht="26.4" x14ac:dyDescent="0.25">
      <c r="A50" s="186">
        <v>4174</v>
      </c>
      <c r="B50" s="190" t="s">
        <v>505</v>
      </c>
      <c r="C50" s="188">
        <v>0</v>
      </c>
      <c r="D50" s="189"/>
      <c r="E50" s="41"/>
    </row>
    <row r="51" spans="1:5" ht="26.4" x14ac:dyDescent="0.25">
      <c r="A51" s="186">
        <v>4175</v>
      </c>
      <c r="B51" s="190" t="s">
        <v>506</v>
      </c>
      <c r="C51" s="188">
        <v>0</v>
      </c>
      <c r="D51" s="189"/>
      <c r="E51" s="41"/>
    </row>
    <row r="52" spans="1:5" ht="26.4" x14ac:dyDescent="0.25">
      <c r="A52" s="186">
        <v>4176</v>
      </c>
      <c r="B52" s="190" t="s">
        <v>507</v>
      </c>
      <c r="C52" s="188">
        <v>0</v>
      </c>
      <c r="D52" s="189"/>
      <c r="E52" s="41"/>
    </row>
    <row r="53" spans="1:5" ht="26.4" x14ac:dyDescent="0.25">
      <c r="A53" s="186">
        <v>4177</v>
      </c>
      <c r="B53" s="190" t="s">
        <v>508</v>
      </c>
      <c r="C53" s="188">
        <v>0</v>
      </c>
      <c r="D53" s="189"/>
      <c r="E53" s="41"/>
    </row>
    <row r="54" spans="1:5" ht="26.4" x14ac:dyDescent="0.25">
      <c r="A54" s="186">
        <v>4178</v>
      </c>
      <c r="B54" s="190" t="s">
        <v>509</v>
      </c>
      <c r="C54" s="188">
        <v>0</v>
      </c>
      <c r="D54" s="189"/>
      <c r="E54" s="41"/>
    </row>
    <row r="55" spans="1:5" ht="13.2" x14ac:dyDescent="0.25">
      <c r="A55" s="186"/>
      <c r="B55" s="190"/>
      <c r="C55" s="188"/>
      <c r="D55" s="189"/>
      <c r="E55" s="41"/>
    </row>
    <row r="56" spans="1:5" ht="13.2" x14ac:dyDescent="0.25">
      <c r="A56" s="192" t="s">
        <v>574</v>
      </c>
      <c r="B56" s="192"/>
      <c r="C56" s="192"/>
      <c r="D56" s="192"/>
      <c r="E56" s="39"/>
    </row>
    <row r="57" spans="1:5" ht="13.2" x14ac:dyDescent="0.25">
      <c r="A57" s="193" t="s">
        <v>146</v>
      </c>
      <c r="B57" s="193" t="s">
        <v>143</v>
      </c>
      <c r="C57" s="193" t="s">
        <v>144</v>
      </c>
      <c r="D57" s="193" t="s">
        <v>305</v>
      </c>
      <c r="E57" s="40"/>
    </row>
    <row r="58" spans="1:5" ht="39.6" x14ac:dyDescent="0.25">
      <c r="A58" s="186">
        <v>4200</v>
      </c>
      <c r="B58" s="190" t="s">
        <v>510</v>
      </c>
      <c r="C58" s="188">
        <f>+C59+C65</f>
        <v>769480446.67999995</v>
      </c>
      <c r="D58" s="189"/>
      <c r="E58" s="41"/>
    </row>
    <row r="59" spans="1:5" ht="26.4" x14ac:dyDescent="0.25">
      <c r="A59" s="186">
        <v>4210</v>
      </c>
      <c r="B59" s="190" t="s">
        <v>511</v>
      </c>
      <c r="C59" s="188">
        <f>SUM(C60:C64)</f>
        <v>769480446.67999995</v>
      </c>
      <c r="D59" s="189"/>
      <c r="E59" s="41"/>
    </row>
    <row r="60" spans="1:5" ht="13.2" x14ac:dyDescent="0.25">
      <c r="A60" s="186">
        <v>4211</v>
      </c>
      <c r="B60" s="187" t="s">
        <v>335</v>
      </c>
      <c r="C60" s="188">
        <v>431238836.27999997</v>
      </c>
      <c r="D60" s="189"/>
      <c r="E60" s="41"/>
    </row>
    <row r="61" spans="1:5" ht="13.2" x14ac:dyDescent="0.25">
      <c r="A61" s="186">
        <v>4212</v>
      </c>
      <c r="B61" s="187" t="s">
        <v>336</v>
      </c>
      <c r="C61" s="188">
        <v>285152153.58999997</v>
      </c>
      <c r="D61" s="189"/>
      <c r="E61" s="41"/>
    </row>
    <row r="62" spans="1:5" ht="13.2" x14ac:dyDescent="0.25">
      <c r="A62" s="186">
        <v>4213</v>
      </c>
      <c r="B62" s="187" t="s">
        <v>337</v>
      </c>
      <c r="C62" s="188">
        <v>45169468.340000004</v>
      </c>
      <c r="D62" s="189"/>
      <c r="E62" s="41"/>
    </row>
    <row r="63" spans="1:5" ht="13.2" x14ac:dyDescent="0.25">
      <c r="A63" s="186">
        <v>4214</v>
      </c>
      <c r="B63" s="187" t="s">
        <v>512</v>
      </c>
      <c r="C63" s="188">
        <v>7919988.4699999997</v>
      </c>
      <c r="D63" s="189"/>
      <c r="E63" s="41"/>
    </row>
    <row r="64" spans="1:5" ht="13.2" x14ac:dyDescent="0.25">
      <c r="A64" s="186">
        <v>4215</v>
      </c>
      <c r="B64" s="187" t="s">
        <v>513</v>
      </c>
      <c r="C64" s="188">
        <v>0</v>
      </c>
      <c r="D64" s="189"/>
      <c r="E64" s="41"/>
    </row>
    <row r="65" spans="1:5" ht="13.2" x14ac:dyDescent="0.25">
      <c r="A65" s="186">
        <v>4220</v>
      </c>
      <c r="B65" s="187" t="s">
        <v>338</v>
      </c>
      <c r="C65" s="188">
        <f>SUM(C66:C69)</f>
        <v>0</v>
      </c>
      <c r="D65" s="189"/>
      <c r="E65" s="41"/>
    </row>
    <row r="66" spans="1:5" ht="13.2" x14ac:dyDescent="0.25">
      <c r="A66" s="186">
        <v>4221</v>
      </c>
      <c r="B66" s="187" t="s">
        <v>339</v>
      </c>
      <c r="C66" s="188">
        <v>0</v>
      </c>
      <c r="D66" s="189"/>
      <c r="E66" s="41"/>
    </row>
    <row r="67" spans="1:5" ht="13.2" x14ac:dyDescent="0.25">
      <c r="A67" s="186">
        <v>4223</v>
      </c>
      <c r="B67" s="187" t="s">
        <v>340</v>
      </c>
      <c r="C67" s="188">
        <v>0</v>
      </c>
      <c r="D67" s="189"/>
      <c r="E67" s="41"/>
    </row>
    <row r="68" spans="1:5" ht="13.2" x14ac:dyDescent="0.25">
      <c r="A68" s="186">
        <v>4225</v>
      </c>
      <c r="B68" s="187" t="s">
        <v>342</v>
      </c>
      <c r="C68" s="188">
        <v>0</v>
      </c>
      <c r="D68" s="189"/>
      <c r="E68" s="41"/>
    </row>
    <row r="69" spans="1:5" ht="13.2" x14ac:dyDescent="0.25">
      <c r="A69" s="186">
        <v>4227</v>
      </c>
      <c r="B69" s="187" t="s">
        <v>514</v>
      </c>
      <c r="C69" s="188">
        <v>0</v>
      </c>
      <c r="D69" s="189"/>
      <c r="E69" s="41"/>
    </row>
    <row r="70" spans="1:5" ht="13.2" x14ac:dyDescent="0.25">
      <c r="A70" s="194"/>
      <c r="B70" s="194"/>
      <c r="C70" s="194"/>
      <c r="D70" s="194"/>
      <c r="E70" s="41"/>
    </row>
    <row r="71" spans="1:5" ht="13.2" x14ac:dyDescent="0.25">
      <c r="A71" s="192" t="s">
        <v>582</v>
      </c>
      <c r="B71" s="192"/>
      <c r="C71" s="192"/>
      <c r="D71" s="192"/>
      <c r="E71" s="39"/>
    </row>
    <row r="72" spans="1:5" ht="13.2" x14ac:dyDescent="0.25">
      <c r="A72" s="193" t="s">
        <v>146</v>
      </c>
      <c r="B72" s="193" t="s">
        <v>143</v>
      </c>
      <c r="C72" s="193" t="s">
        <v>144</v>
      </c>
      <c r="D72" s="193" t="s">
        <v>147</v>
      </c>
      <c r="E72" s="40" t="s">
        <v>207</v>
      </c>
    </row>
    <row r="73" spans="1:5" ht="13.2" x14ac:dyDescent="0.25">
      <c r="A73" s="195">
        <v>4300</v>
      </c>
      <c r="B73" s="187" t="s">
        <v>343</v>
      </c>
      <c r="C73" s="188">
        <f>C74+C77+C83+C85+C87</f>
        <v>0</v>
      </c>
      <c r="D73" s="196"/>
      <c r="E73" s="42"/>
    </row>
    <row r="74" spans="1:5" ht="13.2" x14ac:dyDescent="0.25">
      <c r="A74" s="195">
        <v>4310</v>
      </c>
      <c r="B74" s="187" t="s">
        <v>344</v>
      </c>
      <c r="C74" s="188">
        <f>SUM(C75:C76)</f>
        <v>0</v>
      </c>
      <c r="D74" s="196"/>
      <c r="E74" s="42"/>
    </row>
    <row r="75" spans="1:5" ht="13.2" x14ac:dyDescent="0.25">
      <c r="A75" s="195">
        <v>4311</v>
      </c>
      <c r="B75" s="187" t="s">
        <v>515</v>
      </c>
      <c r="C75" s="188">
        <v>0</v>
      </c>
      <c r="D75" s="196"/>
      <c r="E75" s="42"/>
    </row>
    <row r="76" spans="1:5" ht="13.2" x14ac:dyDescent="0.25">
      <c r="A76" s="195">
        <v>4319</v>
      </c>
      <c r="B76" s="187" t="s">
        <v>345</v>
      </c>
      <c r="C76" s="188">
        <v>0</v>
      </c>
      <c r="D76" s="196"/>
      <c r="E76" s="42"/>
    </row>
    <row r="77" spans="1:5" ht="13.2" x14ac:dyDescent="0.25">
      <c r="A77" s="195">
        <v>4320</v>
      </c>
      <c r="B77" s="187" t="s">
        <v>346</v>
      </c>
      <c r="C77" s="188">
        <f>SUM(C78:C82)</f>
        <v>0</v>
      </c>
      <c r="D77" s="196"/>
      <c r="E77" s="42"/>
    </row>
    <row r="78" spans="1:5" ht="13.2" x14ac:dyDescent="0.25">
      <c r="A78" s="195">
        <v>4321</v>
      </c>
      <c r="B78" s="187" t="s">
        <v>347</v>
      </c>
      <c r="C78" s="188">
        <v>0</v>
      </c>
      <c r="D78" s="196"/>
      <c r="E78" s="42"/>
    </row>
    <row r="79" spans="1:5" ht="13.2" x14ac:dyDescent="0.25">
      <c r="A79" s="195">
        <v>4322</v>
      </c>
      <c r="B79" s="187" t="s">
        <v>348</v>
      </c>
      <c r="C79" s="188">
        <v>0</v>
      </c>
      <c r="D79" s="196"/>
      <c r="E79" s="42"/>
    </row>
    <row r="80" spans="1:5" ht="13.2" x14ac:dyDescent="0.25">
      <c r="A80" s="195">
        <v>4323</v>
      </c>
      <c r="B80" s="187" t="s">
        <v>349</v>
      </c>
      <c r="C80" s="188">
        <v>0</v>
      </c>
      <c r="D80" s="196"/>
      <c r="E80" s="42"/>
    </row>
    <row r="81" spans="1:5" ht="13.2" x14ac:dyDescent="0.25">
      <c r="A81" s="195">
        <v>4324</v>
      </c>
      <c r="B81" s="187" t="s">
        <v>350</v>
      </c>
      <c r="C81" s="188">
        <v>0</v>
      </c>
      <c r="D81" s="196"/>
      <c r="E81" s="42"/>
    </row>
    <row r="82" spans="1:5" ht="13.2" x14ac:dyDescent="0.25">
      <c r="A82" s="195">
        <v>4325</v>
      </c>
      <c r="B82" s="187" t="s">
        <v>351</v>
      </c>
      <c r="C82" s="188">
        <v>0</v>
      </c>
      <c r="D82" s="196"/>
      <c r="E82" s="42"/>
    </row>
    <row r="83" spans="1:5" ht="13.2" x14ac:dyDescent="0.25">
      <c r="A83" s="195">
        <v>4330</v>
      </c>
      <c r="B83" s="187" t="s">
        <v>352</v>
      </c>
      <c r="C83" s="188">
        <f>SUM(C84)</f>
        <v>0</v>
      </c>
      <c r="D83" s="196"/>
      <c r="E83" s="42"/>
    </row>
    <row r="84" spans="1:5" ht="13.2" x14ac:dyDescent="0.25">
      <c r="A84" s="195">
        <v>4331</v>
      </c>
      <c r="B84" s="187" t="s">
        <v>352</v>
      </c>
      <c r="C84" s="188">
        <v>0</v>
      </c>
      <c r="D84" s="196"/>
      <c r="E84" s="42"/>
    </row>
    <row r="85" spans="1:5" ht="13.2" x14ac:dyDescent="0.25">
      <c r="A85" s="195">
        <v>4340</v>
      </c>
      <c r="B85" s="187" t="s">
        <v>353</v>
      </c>
      <c r="C85" s="188">
        <f>SUM(C86)</f>
        <v>0</v>
      </c>
      <c r="D85" s="196"/>
      <c r="E85" s="42"/>
    </row>
    <row r="86" spans="1:5" ht="13.2" x14ac:dyDescent="0.25">
      <c r="A86" s="195">
        <v>4341</v>
      </c>
      <c r="B86" s="187" t="s">
        <v>353</v>
      </c>
      <c r="C86" s="188">
        <v>0</v>
      </c>
      <c r="D86" s="196"/>
      <c r="E86" s="42"/>
    </row>
    <row r="87" spans="1:5" ht="13.2" x14ac:dyDescent="0.25">
      <c r="A87" s="195">
        <v>4390</v>
      </c>
      <c r="B87" s="187" t="s">
        <v>354</v>
      </c>
      <c r="C87" s="188">
        <f>SUM(C88:C94)</f>
        <v>0</v>
      </c>
      <c r="D87" s="196"/>
      <c r="E87" s="42"/>
    </row>
    <row r="88" spans="1:5" ht="13.2" x14ac:dyDescent="0.25">
      <c r="A88" s="195">
        <v>4392</v>
      </c>
      <c r="B88" s="187" t="s">
        <v>355</v>
      </c>
      <c r="C88" s="188">
        <v>0</v>
      </c>
      <c r="D88" s="196"/>
      <c r="E88" s="42"/>
    </row>
    <row r="89" spans="1:5" ht="13.2" x14ac:dyDescent="0.25">
      <c r="A89" s="195">
        <v>4393</v>
      </c>
      <c r="B89" s="187" t="s">
        <v>516</v>
      </c>
      <c r="C89" s="188">
        <v>0</v>
      </c>
      <c r="D89" s="196"/>
      <c r="E89" s="42"/>
    </row>
    <row r="90" spans="1:5" ht="13.2" x14ac:dyDescent="0.25">
      <c r="A90" s="195">
        <v>4394</v>
      </c>
      <c r="B90" s="187" t="s">
        <v>356</v>
      </c>
      <c r="C90" s="188">
        <v>0</v>
      </c>
      <c r="D90" s="196"/>
      <c r="E90" s="42"/>
    </row>
    <row r="91" spans="1:5" ht="13.2" x14ac:dyDescent="0.25">
      <c r="A91" s="195">
        <v>4395</v>
      </c>
      <c r="B91" s="187" t="s">
        <v>357</v>
      </c>
      <c r="C91" s="188">
        <v>0</v>
      </c>
      <c r="D91" s="196"/>
      <c r="E91" s="42"/>
    </row>
    <row r="92" spans="1:5" ht="13.2" x14ac:dyDescent="0.25">
      <c r="A92" s="195">
        <v>4396</v>
      </c>
      <c r="B92" s="187" t="s">
        <v>358</v>
      </c>
      <c r="C92" s="188">
        <v>0</v>
      </c>
      <c r="D92" s="196"/>
      <c r="E92" s="42"/>
    </row>
    <row r="93" spans="1:5" ht="13.2" x14ac:dyDescent="0.25">
      <c r="A93" s="195">
        <v>4397</v>
      </c>
      <c r="B93" s="187" t="s">
        <v>517</v>
      </c>
      <c r="C93" s="188">
        <v>0</v>
      </c>
      <c r="D93" s="196"/>
      <c r="E93" s="42"/>
    </row>
    <row r="94" spans="1:5" ht="13.2" x14ac:dyDescent="0.25">
      <c r="A94" s="195">
        <v>4399</v>
      </c>
      <c r="B94" s="187" t="s">
        <v>354</v>
      </c>
      <c r="C94" s="188">
        <v>0</v>
      </c>
      <c r="D94" s="196"/>
      <c r="E94" s="42"/>
    </row>
    <row r="95" spans="1:5" ht="13.2" x14ac:dyDescent="0.25">
      <c r="A95" s="194"/>
      <c r="B95" s="194"/>
      <c r="C95" s="194"/>
      <c r="D95" s="194"/>
      <c r="E95" s="41"/>
    </row>
    <row r="96" spans="1:5" ht="13.2" x14ac:dyDescent="0.25">
      <c r="A96" s="192" t="s">
        <v>576</v>
      </c>
      <c r="B96" s="192"/>
      <c r="C96" s="192"/>
      <c r="D96" s="192"/>
      <c r="E96" s="39"/>
    </row>
    <row r="97" spans="1:5" ht="13.2" x14ac:dyDescent="0.25">
      <c r="A97" s="193" t="s">
        <v>146</v>
      </c>
      <c r="B97" s="193" t="s">
        <v>143</v>
      </c>
      <c r="C97" s="193" t="s">
        <v>144</v>
      </c>
      <c r="D97" s="193" t="s">
        <v>359</v>
      </c>
      <c r="E97" s="40" t="s">
        <v>207</v>
      </c>
    </row>
    <row r="98" spans="1:5" ht="13.2" x14ac:dyDescent="0.25">
      <c r="A98" s="195">
        <v>5000</v>
      </c>
      <c r="B98" s="187" t="s">
        <v>360</v>
      </c>
      <c r="C98" s="188">
        <f>C99+C127+C160+C170+C185+C218</f>
        <v>698581943.66000009</v>
      </c>
      <c r="D98" s="197">
        <v>1</v>
      </c>
      <c r="E98" s="42"/>
    </row>
    <row r="99" spans="1:5" ht="13.2" x14ac:dyDescent="0.25">
      <c r="A99" s="195">
        <v>5100</v>
      </c>
      <c r="B99" s="187" t="s">
        <v>361</v>
      </c>
      <c r="C99" s="188">
        <f>C100+C107+C117</f>
        <v>571166335.66000009</v>
      </c>
      <c r="D99" s="197">
        <f>C99/$C$98</f>
        <v>0.81760821453178989</v>
      </c>
      <c r="E99" s="42"/>
    </row>
    <row r="100" spans="1:5" ht="13.2" x14ac:dyDescent="0.25">
      <c r="A100" s="195">
        <v>5110</v>
      </c>
      <c r="B100" s="187" t="s">
        <v>362</v>
      </c>
      <c r="C100" s="188">
        <f>SUM(C101:C106)</f>
        <v>326076503.48000002</v>
      </c>
      <c r="D100" s="197">
        <f t="shared" ref="D100:D163" si="0">C100/$C$98</f>
        <v>0.46676915491348786</v>
      </c>
      <c r="E100" s="42"/>
    </row>
    <row r="101" spans="1:5" ht="13.2" x14ac:dyDescent="0.25">
      <c r="A101" s="195">
        <v>5111</v>
      </c>
      <c r="B101" s="187" t="s">
        <v>363</v>
      </c>
      <c r="C101" s="188">
        <v>191368662.69</v>
      </c>
      <c r="D101" s="197">
        <f t="shared" si="0"/>
        <v>0.27393874752528552</v>
      </c>
      <c r="E101" s="42"/>
    </row>
    <row r="102" spans="1:5" ht="13.2" x14ac:dyDescent="0.25">
      <c r="A102" s="195">
        <v>5112</v>
      </c>
      <c r="B102" s="187" t="s">
        <v>364</v>
      </c>
      <c r="C102" s="188">
        <v>1364893.45</v>
      </c>
      <c r="D102" s="197">
        <f t="shared" si="0"/>
        <v>1.9538057952787481E-3</v>
      </c>
      <c r="E102" s="42"/>
    </row>
    <row r="103" spans="1:5" ht="13.2" x14ac:dyDescent="0.25">
      <c r="A103" s="195">
        <v>5113</v>
      </c>
      <c r="B103" s="187" t="s">
        <v>365</v>
      </c>
      <c r="C103" s="188">
        <v>36887402.270000003</v>
      </c>
      <c r="D103" s="197">
        <f t="shared" si="0"/>
        <v>5.2803257520141554E-2</v>
      </c>
      <c r="E103" s="42"/>
    </row>
    <row r="104" spans="1:5" ht="13.2" x14ac:dyDescent="0.25">
      <c r="A104" s="195">
        <v>5114</v>
      </c>
      <c r="B104" s="187" t="s">
        <v>366</v>
      </c>
      <c r="C104" s="188">
        <v>66595418.039999999</v>
      </c>
      <c r="D104" s="197">
        <f t="shared" si="0"/>
        <v>9.5329429345245145E-2</v>
      </c>
      <c r="E104" s="42"/>
    </row>
    <row r="105" spans="1:5" ht="13.2" x14ac:dyDescent="0.25">
      <c r="A105" s="195">
        <v>5115</v>
      </c>
      <c r="B105" s="187" t="s">
        <v>367</v>
      </c>
      <c r="C105" s="188">
        <v>29835127.030000001</v>
      </c>
      <c r="D105" s="197">
        <f t="shared" si="0"/>
        <v>4.2708127945145918E-2</v>
      </c>
      <c r="E105" s="42"/>
    </row>
    <row r="106" spans="1:5" ht="13.2" x14ac:dyDescent="0.25">
      <c r="A106" s="195">
        <v>5116</v>
      </c>
      <c r="B106" s="187" t="s">
        <v>368</v>
      </c>
      <c r="C106" s="188">
        <v>25000</v>
      </c>
      <c r="D106" s="197">
        <f t="shared" si="0"/>
        <v>3.5786782390939531E-5</v>
      </c>
      <c r="E106" s="42"/>
    </row>
    <row r="107" spans="1:5" ht="13.2" x14ac:dyDescent="0.25">
      <c r="A107" s="195">
        <v>5120</v>
      </c>
      <c r="B107" s="187" t="s">
        <v>369</v>
      </c>
      <c r="C107" s="188">
        <f>SUM(C108:C116)</f>
        <v>101603722.81</v>
      </c>
      <c r="D107" s="197">
        <f t="shared" si="0"/>
        <v>0.14544281273243234</v>
      </c>
      <c r="E107" s="42"/>
    </row>
    <row r="108" spans="1:5" ht="13.2" x14ac:dyDescent="0.25">
      <c r="A108" s="195">
        <v>5121</v>
      </c>
      <c r="B108" s="187" t="s">
        <v>370</v>
      </c>
      <c r="C108" s="188">
        <v>5124205.92</v>
      </c>
      <c r="D108" s="197">
        <f t="shared" si="0"/>
        <v>7.3351536874161627E-3</v>
      </c>
      <c r="E108" s="42"/>
    </row>
    <row r="109" spans="1:5" ht="13.2" x14ac:dyDescent="0.25">
      <c r="A109" s="195">
        <v>5122</v>
      </c>
      <c r="B109" s="187" t="s">
        <v>371</v>
      </c>
      <c r="C109" s="188">
        <v>1703983.99</v>
      </c>
      <c r="D109" s="197">
        <f t="shared" si="0"/>
        <v>2.4392041699109949E-3</v>
      </c>
      <c r="E109" s="42"/>
    </row>
    <row r="110" spans="1:5" ht="13.2" x14ac:dyDescent="0.25">
      <c r="A110" s="195">
        <v>5123</v>
      </c>
      <c r="B110" s="187" t="s">
        <v>372</v>
      </c>
      <c r="C110" s="188">
        <v>38070</v>
      </c>
      <c r="D110" s="197">
        <f t="shared" si="0"/>
        <v>5.4496112224922709E-5</v>
      </c>
      <c r="E110" s="42"/>
    </row>
    <row r="111" spans="1:5" ht="13.2" x14ac:dyDescent="0.25">
      <c r="A111" s="195">
        <v>5124</v>
      </c>
      <c r="B111" s="187" t="s">
        <v>373</v>
      </c>
      <c r="C111" s="188">
        <v>54939315.890000001</v>
      </c>
      <c r="D111" s="197">
        <f t="shared" si="0"/>
        <v>7.8644053698500652E-2</v>
      </c>
      <c r="E111" s="42"/>
    </row>
    <row r="112" spans="1:5" ht="13.2" x14ac:dyDescent="0.25">
      <c r="A112" s="195">
        <v>5125</v>
      </c>
      <c r="B112" s="187" t="s">
        <v>374</v>
      </c>
      <c r="C112" s="188">
        <v>518865.02</v>
      </c>
      <c r="D112" s="197">
        <f t="shared" si="0"/>
        <v>7.4274038244041948E-4</v>
      </c>
      <c r="E112" s="42"/>
    </row>
    <row r="113" spans="1:5" ht="13.2" x14ac:dyDescent="0.25">
      <c r="A113" s="195">
        <v>5126</v>
      </c>
      <c r="B113" s="187" t="s">
        <v>375</v>
      </c>
      <c r="C113" s="188">
        <v>22906922.890000001</v>
      </c>
      <c r="D113" s="197">
        <f t="shared" si="0"/>
        <v>3.2790602588418462E-2</v>
      </c>
      <c r="E113" s="42"/>
    </row>
    <row r="114" spans="1:5" ht="13.2" x14ac:dyDescent="0.25">
      <c r="A114" s="195">
        <v>5127</v>
      </c>
      <c r="B114" s="187" t="s">
        <v>376</v>
      </c>
      <c r="C114" s="188">
        <v>7422219.3300000001</v>
      </c>
      <c r="D114" s="197">
        <f t="shared" si="0"/>
        <v>1.0624693920821399E-2</v>
      </c>
      <c r="E114" s="42"/>
    </row>
    <row r="115" spans="1:5" ht="13.2" x14ac:dyDescent="0.25">
      <c r="A115" s="195">
        <v>5128</v>
      </c>
      <c r="B115" s="187" t="s">
        <v>377</v>
      </c>
      <c r="C115" s="188">
        <v>0</v>
      </c>
      <c r="D115" s="197">
        <f t="shared" si="0"/>
        <v>0</v>
      </c>
      <c r="E115" s="42"/>
    </row>
    <row r="116" spans="1:5" ht="13.2" x14ac:dyDescent="0.25">
      <c r="A116" s="195">
        <v>5129</v>
      </c>
      <c r="B116" s="187" t="s">
        <v>378</v>
      </c>
      <c r="C116" s="188">
        <v>8950139.7699999996</v>
      </c>
      <c r="D116" s="197">
        <f t="shared" si="0"/>
        <v>1.2811868172699342E-2</v>
      </c>
      <c r="E116" s="42"/>
    </row>
    <row r="117" spans="1:5" ht="13.2" x14ac:dyDescent="0.25">
      <c r="A117" s="195">
        <v>5130</v>
      </c>
      <c r="B117" s="187" t="s">
        <v>379</v>
      </c>
      <c r="C117" s="188">
        <f>SUM(C118:C126)</f>
        <v>143486109.37</v>
      </c>
      <c r="D117" s="197">
        <f t="shared" si="0"/>
        <v>0.20539624688586958</v>
      </c>
      <c r="E117" s="42"/>
    </row>
    <row r="118" spans="1:5" ht="13.2" x14ac:dyDescent="0.25">
      <c r="A118" s="195">
        <v>5131</v>
      </c>
      <c r="B118" s="187" t="s">
        <v>380</v>
      </c>
      <c r="C118" s="188">
        <v>40240249.43</v>
      </c>
      <c r="D118" s="197">
        <f t="shared" si="0"/>
        <v>5.7602761988341536E-2</v>
      </c>
      <c r="E118" s="42"/>
    </row>
    <row r="119" spans="1:5" ht="13.2" x14ac:dyDescent="0.25">
      <c r="A119" s="195">
        <v>5132</v>
      </c>
      <c r="B119" s="187" t="s">
        <v>381</v>
      </c>
      <c r="C119" s="188">
        <v>10785421.060000001</v>
      </c>
      <c r="D119" s="197">
        <f t="shared" si="0"/>
        <v>1.5439020658755053E-2</v>
      </c>
      <c r="E119" s="42"/>
    </row>
    <row r="120" spans="1:5" ht="13.2" x14ac:dyDescent="0.25">
      <c r="A120" s="195">
        <v>5133</v>
      </c>
      <c r="B120" s="187" t="s">
        <v>382</v>
      </c>
      <c r="C120" s="188">
        <v>38222785.289999999</v>
      </c>
      <c r="D120" s="197">
        <f t="shared" si="0"/>
        <v>5.4714819981953378E-2</v>
      </c>
      <c r="E120" s="42"/>
    </row>
    <row r="121" spans="1:5" ht="13.2" x14ac:dyDescent="0.25">
      <c r="A121" s="195">
        <v>5134</v>
      </c>
      <c r="B121" s="187" t="s">
        <v>383</v>
      </c>
      <c r="C121" s="188">
        <v>3936177.84</v>
      </c>
      <c r="D121" s="197">
        <f t="shared" si="0"/>
        <v>5.6345255924847354E-3</v>
      </c>
      <c r="E121" s="42"/>
    </row>
    <row r="122" spans="1:5" ht="13.2" x14ac:dyDescent="0.25">
      <c r="A122" s="195">
        <v>5135</v>
      </c>
      <c r="B122" s="187" t="s">
        <v>384</v>
      </c>
      <c r="C122" s="188">
        <v>20758631.25</v>
      </c>
      <c r="D122" s="197">
        <f t="shared" si="0"/>
        <v>2.9715384771100278E-2</v>
      </c>
      <c r="E122" s="42"/>
    </row>
    <row r="123" spans="1:5" ht="13.2" x14ac:dyDescent="0.25">
      <c r="A123" s="195">
        <v>5136</v>
      </c>
      <c r="B123" s="187" t="s">
        <v>385</v>
      </c>
      <c r="C123" s="188">
        <v>5531719.8700000001</v>
      </c>
      <c r="D123" s="197">
        <f t="shared" si="0"/>
        <v>7.9184982094130524E-3</v>
      </c>
      <c r="E123" s="42"/>
    </row>
    <row r="124" spans="1:5" ht="13.2" x14ac:dyDescent="0.25">
      <c r="A124" s="195">
        <v>5137</v>
      </c>
      <c r="B124" s="187" t="s">
        <v>386</v>
      </c>
      <c r="C124" s="188">
        <v>227733.42</v>
      </c>
      <c r="D124" s="197">
        <f t="shared" si="0"/>
        <v>3.2599385378737745E-4</v>
      </c>
      <c r="E124" s="42"/>
    </row>
    <row r="125" spans="1:5" ht="13.2" x14ac:dyDescent="0.25">
      <c r="A125" s="195">
        <v>5138</v>
      </c>
      <c r="B125" s="187" t="s">
        <v>387</v>
      </c>
      <c r="C125" s="188">
        <v>7815268.1500000004</v>
      </c>
      <c r="D125" s="197">
        <f t="shared" si="0"/>
        <v>1.1187332024435621E-2</v>
      </c>
      <c r="E125" s="42"/>
    </row>
    <row r="126" spans="1:5" ht="13.2" x14ac:dyDescent="0.25">
      <c r="A126" s="195">
        <v>5139</v>
      </c>
      <c r="B126" s="187" t="s">
        <v>388</v>
      </c>
      <c r="C126" s="188">
        <v>15968123.060000001</v>
      </c>
      <c r="D126" s="197">
        <f t="shared" si="0"/>
        <v>2.2857909805598538E-2</v>
      </c>
      <c r="E126" s="42"/>
    </row>
    <row r="127" spans="1:5" ht="13.2" x14ac:dyDescent="0.25">
      <c r="A127" s="195">
        <v>5200</v>
      </c>
      <c r="B127" s="187" t="s">
        <v>389</v>
      </c>
      <c r="C127" s="188">
        <f>C128+C131+C134+C137+C142+C146+C149+C151+C157</f>
        <v>90547346.699999988</v>
      </c>
      <c r="D127" s="197">
        <f t="shared" si="0"/>
        <v>0.12961592769719424</v>
      </c>
      <c r="E127" s="42"/>
    </row>
    <row r="128" spans="1:5" ht="13.2" x14ac:dyDescent="0.25">
      <c r="A128" s="195">
        <v>5210</v>
      </c>
      <c r="B128" s="187" t="s">
        <v>390</v>
      </c>
      <c r="C128" s="188">
        <f>SUM(C129:C130)</f>
        <v>2581739.46</v>
      </c>
      <c r="D128" s="197">
        <f t="shared" si="0"/>
        <v>3.6956859298048687E-3</v>
      </c>
      <c r="E128" s="42"/>
    </row>
    <row r="129" spans="1:5" ht="13.2" x14ac:dyDescent="0.25">
      <c r="A129" s="195">
        <v>5211</v>
      </c>
      <c r="B129" s="187" t="s">
        <v>391</v>
      </c>
      <c r="C129" s="188">
        <v>0</v>
      </c>
      <c r="D129" s="197">
        <f t="shared" si="0"/>
        <v>0</v>
      </c>
      <c r="E129" s="42"/>
    </row>
    <row r="130" spans="1:5" ht="13.2" x14ac:dyDescent="0.25">
      <c r="A130" s="195">
        <v>5212</v>
      </c>
      <c r="B130" s="187" t="s">
        <v>392</v>
      </c>
      <c r="C130" s="188">
        <v>2581739.46</v>
      </c>
      <c r="D130" s="197">
        <f t="shared" si="0"/>
        <v>3.6956859298048687E-3</v>
      </c>
      <c r="E130" s="42"/>
    </row>
    <row r="131" spans="1:5" ht="13.2" x14ac:dyDescent="0.25">
      <c r="A131" s="195">
        <v>5220</v>
      </c>
      <c r="B131" s="187" t="s">
        <v>393</v>
      </c>
      <c r="C131" s="188">
        <f>SUM(C132:C133)</f>
        <v>59906523.689999998</v>
      </c>
      <c r="D131" s="197">
        <f t="shared" si="0"/>
        <v>8.5754469083667739E-2</v>
      </c>
      <c r="E131" s="42"/>
    </row>
    <row r="132" spans="1:5" ht="13.2" x14ac:dyDescent="0.25">
      <c r="A132" s="195">
        <v>5221</v>
      </c>
      <c r="B132" s="187" t="s">
        <v>394</v>
      </c>
      <c r="C132" s="188">
        <v>59906523.689999998</v>
      </c>
      <c r="D132" s="197">
        <f t="shared" si="0"/>
        <v>8.5754469083667739E-2</v>
      </c>
      <c r="E132" s="42"/>
    </row>
    <row r="133" spans="1:5" ht="13.2" x14ac:dyDescent="0.25">
      <c r="A133" s="195">
        <v>5222</v>
      </c>
      <c r="B133" s="187" t="s">
        <v>395</v>
      </c>
      <c r="C133" s="188">
        <v>0</v>
      </c>
      <c r="D133" s="197">
        <f t="shared" si="0"/>
        <v>0</v>
      </c>
      <c r="E133" s="42"/>
    </row>
    <row r="134" spans="1:5" ht="13.2" x14ac:dyDescent="0.25">
      <c r="A134" s="195">
        <v>5230</v>
      </c>
      <c r="B134" s="187" t="s">
        <v>340</v>
      </c>
      <c r="C134" s="188">
        <f>SUM(C135:C136)</f>
        <v>11465283.59</v>
      </c>
      <c r="D134" s="197">
        <f t="shared" si="0"/>
        <v>1.6412224355429599E-2</v>
      </c>
      <c r="E134" s="42"/>
    </row>
    <row r="135" spans="1:5" ht="13.2" x14ac:dyDescent="0.25">
      <c r="A135" s="195">
        <v>5231</v>
      </c>
      <c r="B135" s="187" t="s">
        <v>396</v>
      </c>
      <c r="C135" s="188">
        <v>11465283.59</v>
      </c>
      <c r="D135" s="197">
        <f t="shared" si="0"/>
        <v>1.6412224355429599E-2</v>
      </c>
      <c r="E135" s="42"/>
    </row>
    <row r="136" spans="1:5" ht="13.2" x14ac:dyDescent="0.25">
      <c r="A136" s="195">
        <v>5232</v>
      </c>
      <c r="B136" s="187" t="s">
        <v>397</v>
      </c>
      <c r="C136" s="188">
        <v>0</v>
      </c>
      <c r="D136" s="197">
        <f t="shared" si="0"/>
        <v>0</v>
      </c>
      <c r="E136" s="42"/>
    </row>
    <row r="137" spans="1:5" ht="13.2" x14ac:dyDescent="0.25">
      <c r="A137" s="195">
        <v>5240</v>
      </c>
      <c r="B137" s="187" t="s">
        <v>341</v>
      </c>
      <c r="C137" s="188">
        <f>SUM(C138:C141)</f>
        <v>16002319.959999999</v>
      </c>
      <c r="D137" s="197">
        <f t="shared" si="0"/>
        <v>2.2906861686348323E-2</v>
      </c>
      <c r="E137" s="42"/>
    </row>
    <row r="138" spans="1:5" ht="13.2" x14ac:dyDescent="0.25">
      <c r="A138" s="195">
        <v>5241</v>
      </c>
      <c r="B138" s="187" t="s">
        <v>398</v>
      </c>
      <c r="C138" s="188">
        <v>8422985.9299999997</v>
      </c>
      <c r="D138" s="197">
        <f t="shared" si="0"/>
        <v>1.2057262582354216E-2</v>
      </c>
      <c r="E138" s="42"/>
    </row>
    <row r="139" spans="1:5" ht="13.2" x14ac:dyDescent="0.25">
      <c r="A139" s="195">
        <v>5242</v>
      </c>
      <c r="B139" s="187" t="s">
        <v>399</v>
      </c>
      <c r="C139" s="188">
        <v>4627342</v>
      </c>
      <c r="D139" s="197">
        <f t="shared" si="0"/>
        <v>6.6239072480981957E-3</v>
      </c>
      <c r="E139" s="42"/>
    </row>
    <row r="140" spans="1:5" ht="13.2" x14ac:dyDescent="0.25">
      <c r="A140" s="195">
        <v>5243</v>
      </c>
      <c r="B140" s="187" t="s">
        <v>400</v>
      </c>
      <c r="C140" s="188">
        <v>2547000</v>
      </c>
      <c r="D140" s="197">
        <f t="shared" si="0"/>
        <v>3.6459573899889192E-3</v>
      </c>
      <c r="E140" s="42"/>
    </row>
    <row r="141" spans="1:5" ht="13.2" x14ac:dyDescent="0.25">
      <c r="A141" s="195">
        <v>5244</v>
      </c>
      <c r="B141" s="187" t="s">
        <v>401</v>
      </c>
      <c r="C141" s="188">
        <v>404992.03</v>
      </c>
      <c r="D141" s="197">
        <f t="shared" si="0"/>
        <v>5.7973446590699413E-4</v>
      </c>
      <c r="E141" s="42"/>
    </row>
    <row r="142" spans="1:5" ht="13.2" x14ac:dyDescent="0.25">
      <c r="A142" s="195">
        <v>5250</v>
      </c>
      <c r="B142" s="187" t="s">
        <v>342</v>
      </c>
      <c r="C142" s="188">
        <f>SUM(C143:C145)</f>
        <v>0</v>
      </c>
      <c r="D142" s="197">
        <f t="shared" si="0"/>
        <v>0</v>
      </c>
      <c r="E142" s="42"/>
    </row>
    <row r="143" spans="1:5" ht="13.2" x14ac:dyDescent="0.25">
      <c r="A143" s="195">
        <v>5251</v>
      </c>
      <c r="B143" s="187" t="s">
        <v>402</v>
      </c>
      <c r="C143" s="188">
        <v>0</v>
      </c>
      <c r="D143" s="197">
        <f t="shared" si="0"/>
        <v>0</v>
      </c>
      <c r="E143" s="42"/>
    </row>
    <row r="144" spans="1:5" ht="13.2" x14ac:dyDescent="0.25">
      <c r="A144" s="195">
        <v>5252</v>
      </c>
      <c r="B144" s="187" t="s">
        <v>403</v>
      </c>
      <c r="C144" s="188">
        <v>0</v>
      </c>
      <c r="D144" s="197">
        <f t="shared" si="0"/>
        <v>0</v>
      </c>
      <c r="E144" s="42"/>
    </row>
    <row r="145" spans="1:5" ht="13.2" x14ac:dyDescent="0.25">
      <c r="A145" s="195">
        <v>5259</v>
      </c>
      <c r="B145" s="187" t="s">
        <v>404</v>
      </c>
      <c r="C145" s="188">
        <v>0</v>
      </c>
      <c r="D145" s="197">
        <f t="shared" si="0"/>
        <v>0</v>
      </c>
      <c r="E145" s="42"/>
    </row>
    <row r="146" spans="1:5" ht="13.2" x14ac:dyDescent="0.25">
      <c r="A146" s="195">
        <v>5260</v>
      </c>
      <c r="B146" s="187" t="s">
        <v>405</v>
      </c>
      <c r="C146" s="188">
        <f>SUM(C147:C148)</f>
        <v>591480</v>
      </c>
      <c r="D146" s="197">
        <f t="shared" si="0"/>
        <v>8.4668664194371642E-4</v>
      </c>
      <c r="E146" s="42"/>
    </row>
    <row r="147" spans="1:5" ht="13.2" x14ac:dyDescent="0.25">
      <c r="A147" s="195">
        <v>5261</v>
      </c>
      <c r="B147" s="187" t="s">
        <v>406</v>
      </c>
      <c r="C147" s="188">
        <v>0</v>
      </c>
      <c r="D147" s="197">
        <f t="shared" si="0"/>
        <v>0</v>
      </c>
      <c r="E147" s="42"/>
    </row>
    <row r="148" spans="1:5" ht="13.2" x14ac:dyDescent="0.25">
      <c r="A148" s="195">
        <v>5262</v>
      </c>
      <c r="B148" s="187" t="s">
        <v>407</v>
      </c>
      <c r="C148" s="188">
        <v>591480</v>
      </c>
      <c r="D148" s="197">
        <f t="shared" si="0"/>
        <v>8.4668664194371642E-4</v>
      </c>
      <c r="E148" s="42"/>
    </row>
    <row r="149" spans="1:5" ht="13.2" x14ac:dyDescent="0.25">
      <c r="A149" s="195">
        <v>5270</v>
      </c>
      <c r="B149" s="187" t="s">
        <v>408</v>
      </c>
      <c r="C149" s="188">
        <f>SUM(C150)</f>
        <v>0</v>
      </c>
      <c r="D149" s="197">
        <f t="shared" si="0"/>
        <v>0</v>
      </c>
      <c r="E149" s="42"/>
    </row>
    <row r="150" spans="1:5" ht="13.2" x14ac:dyDescent="0.25">
      <c r="A150" s="195">
        <v>5271</v>
      </c>
      <c r="B150" s="187" t="s">
        <v>409</v>
      </c>
      <c r="C150" s="188">
        <v>0</v>
      </c>
      <c r="D150" s="197">
        <f t="shared" si="0"/>
        <v>0</v>
      </c>
      <c r="E150" s="42"/>
    </row>
    <row r="151" spans="1:5" ht="13.2" x14ac:dyDescent="0.25">
      <c r="A151" s="195">
        <v>5280</v>
      </c>
      <c r="B151" s="187" t="s">
        <v>410</v>
      </c>
      <c r="C151" s="188">
        <f>SUM(C152:C156)</f>
        <v>0</v>
      </c>
      <c r="D151" s="197">
        <f t="shared" si="0"/>
        <v>0</v>
      </c>
      <c r="E151" s="42"/>
    </row>
    <row r="152" spans="1:5" ht="13.2" x14ac:dyDescent="0.25">
      <c r="A152" s="195">
        <v>5281</v>
      </c>
      <c r="B152" s="187" t="s">
        <v>411</v>
      </c>
      <c r="C152" s="188">
        <v>0</v>
      </c>
      <c r="D152" s="197">
        <f t="shared" si="0"/>
        <v>0</v>
      </c>
      <c r="E152" s="42"/>
    </row>
    <row r="153" spans="1:5" ht="13.2" x14ac:dyDescent="0.25">
      <c r="A153" s="195">
        <v>5282</v>
      </c>
      <c r="B153" s="187" t="s">
        <v>412</v>
      </c>
      <c r="C153" s="188">
        <v>0</v>
      </c>
      <c r="D153" s="197">
        <f t="shared" si="0"/>
        <v>0</v>
      </c>
      <c r="E153" s="42"/>
    </row>
    <row r="154" spans="1:5" ht="13.2" x14ac:dyDescent="0.25">
      <c r="A154" s="195">
        <v>5283</v>
      </c>
      <c r="B154" s="187" t="s">
        <v>413</v>
      </c>
      <c r="C154" s="188">
        <v>0</v>
      </c>
      <c r="D154" s="197">
        <f t="shared" si="0"/>
        <v>0</v>
      </c>
      <c r="E154" s="42"/>
    </row>
    <row r="155" spans="1:5" ht="13.2" x14ac:dyDescent="0.25">
      <c r="A155" s="195">
        <v>5284</v>
      </c>
      <c r="B155" s="187" t="s">
        <v>414</v>
      </c>
      <c r="C155" s="188">
        <v>0</v>
      </c>
      <c r="D155" s="197">
        <f t="shared" si="0"/>
        <v>0</v>
      </c>
      <c r="E155" s="42"/>
    </row>
    <row r="156" spans="1:5" ht="13.2" x14ac:dyDescent="0.25">
      <c r="A156" s="195">
        <v>5285</v>
      </c>
      <c r="B156" s="187" t="s">
        <v>415</v>
      </c>
      <c r="C156" s="188">
        <v>0</v>
      </c>
      <c r="D156" s="197">
        <f t="shared" si="0"/>
        <v>0</v>
      </c>
      <c r="E156" s="42"/>
    </row>
    <row r="157" spans="1:5" ht="13.2" x14ac:dyDescent="0.25">
      <c r="A157" s="195">
        <v>5290</v>
      </c>
      <c r="B157" s="187" t="s">
        <v>416</v>
      </c>
      <c r="C157" s="188">
        <f>SUM(C158:C159)</f>
        <v>0</v>
      </c>
      <c r="D157" s="197">
        <f t="shared" si="0"/>
        <v>0</v>
      </c>
      <c r="E157" s="42"/>
    </row>
    <row r="158" spans="1:5" ht="13.2" x14ac:dyDescent="0.25">
      <c r="A158" s="195">
        <v>5291</v>
      </c>
      <c r="B158" s="187" t="s">
        <v>417</v>
      </c>
      <c r="C158" s="188">
        <v>0</v>
      </c>
      <c r="D158" s="197">
        <f t="shared" si="0"/>
        <v>0</v>
      </c>
      <c r="E158" s="42"/>
    </row>
    <row r="159" spans="1:5" ht="13.2" x14ac:dyDescent="0.25">
      <c r="A159" s="195">
        <v>5292</v>
      </c>
      <c r="B159" s="187" t="s">
        <v>418</v>
      </c>
      <c r="C159" s="188">
        <v>0</v>
      </c>
      <c r="D159" s="197">
        <f t="shared" si="0"/>
        <v>0</v>
      </c>
      <c r="E159" s="42"/>
    </row>
    <row r="160" spans="1:5" ht="13.2" x14ac:dyDescent="0.25">
      <c r="A160" s="195">
        <v>5300</v>
      </c>
      <c r="B160" s="187" t="s">
        <v>419</v>
      </c>
      <c r="C160" s="188">
        <f>C161+C164+C167</f>
        <v>0</v>
      </c>
      <c r="D160" s="197">
        <f t="shared" si="0"/>
        <v>0</v>
      </c>
      <c r="E160" s="42"/>
    </row>
    <row r="161" spans="1:5" ht="13.2" x14ac:dyDescent="0.25">
      <c r="A161" s="195">
        <v>5310</v>
      </c>
      <c r="B161" s="187" t="s">
        <v>335</v>
      </c>
      <c r="C161" s="188">
        <f>C162+C163</f>
        <v>0</v>
      </c>
      <c r="D161" s="197">
        <f t="shared" si="0"/>
        <v>0</v>
      </c>
      <c r="E161" s="42"/>
    </row>
    <row r="162" spans="1:5" ht="13.2" x14ac:dyDescent="0.25">
      <c r="A162" s="195">
        <v>5311</v>
      </c>
      <c r="B162" s="187" t="s">
        <v>420</v>
      </c>
      <c r="C162" s="188">
        <v>0</v>
      </c>
      <c r="D162" s="197">
        <f t="shared" si="0"/>
        <v>0</v>
      </c>
      <c r="E162" s="42"/>
    </row>
    <row r="163" spans="1:5" ht="13.2" x14ac:dyDescent="0.25">
      <c r="A163" s="195">
        <v>5312</v>
      </c>
      <c r="B163" s="187" t="s">
        <v>421</v>
      </c>
      <c r="C163" s="188">
        <v>0</v>
      </c>
      <c r="D163" s="197">
        <f t="shared" si="0"/>
        <v>0</v>
      </c>
      <c r="E163" s="42"/>
    </row>
    <row r="164" spans="1:5" ht="13.2" x14ac:dyDescent="0.25">
      <c r="A164" s="195">
        <v>5320</v>
      </c>
      <c r="B164" s="187" t="s">
        <v>336</v>
      </c>
      <c r="C164" s="188">
        <f>SUM(C165:C166)</f>
        <v>0</v>
      </c>
      <c r="D164" s="197">
        <f t="shared" ref="D164:D220" si="1">C164/$C$98</f>
        <v>0</v>
      </c>
      <c r="E164" s="42"/>
    </row>
    <row r="165" spans="1:5" ht="13.2" x14ac:dyDescent="0.25">
      <c r="A165" s="195">
        <v>5321</v>
      </c>
      <c r="B165" s="187" t="s">
        <v>422</v>
      </c>
      <c r="C165" s="188">
        <v>0</v>
      </c>
      <c r="D165" s="197">
        <f t="shared" si="1"/>
        <v>0</v>
      </c>
      <c r="E165" s="42"/>
    </row>
    <row r="166" spans="1:5" ht="13.2" x14ac:dyDescent="0.25">
      <c r="A166" s="195">
        <v>5322</v>
      </c>
      <c r="B166" s="187" t="s">
        <v>423</v>
      </c>
      <c r="C166" s="188">
        <v>0</v>
      </c>
      <c r="D166" s="197">
        <f t="shared" si="1"/>
        <v>0</v>
      </c>
      <c r="E166" s="42"/>
    </row>
    <row r="167" spans="1:5" ht="13.2" x14ac:dyDescent="0.25">
      <c r="A167" s="195">
        <v>5330</v>
      </c>
      <c r="B167" s="187" t="s">
        <v>337</v>
      </c>
      <c r="C167" s="188">
        <f>SUM(C168:C169)</f>
        <v>0</v>
      </c>
      <c r="D167" s="197">
        <f t="shared" si="1"/>
        <v>0</v>
      </c>
      <c r="E167" s="42"/>
    </row>
    <row r="168" spans="1:5" ht="13.2" x14ac:dyDescent="0.25">
      <c r="A168" s="195">
        <v>5331</v>
      </c>
      <c r="B168" s="187" t="s">
        <v>424</v>
      </c>
      <c r="C168" s="188">
        <v>0</v>
      </c>
      <c r="D168" s="197">
        <f t="shared" si="1"/>
        <v>0</v>
      </c>
      <c r="E168" s="42"/>
    </row>
    <row r="169" spans="1:5" ht="13.2" x14ac:dyDescent="0.25">
      <c r="A169" s="195">
        <v>5332</v>
      </c>
      <c r="B169" s="187" t="s">
        <v>425</v>
      </c>
      <c r="C169" s="188">
        <v>0</v>
      </c>
      <c r="D169" s="197">
        <f t="shared" si="1"/>
        <v>0</v>
      </c>
      <c r="E169" s="42"/>
    </row>
    <row r="170" spans="1:5" ht="13.2" x14ac:dyDescent="0.25">
      <c r="A170" s="195">
        <v>5400</v>
      </c>
      <c r="B170" s="187" t="s">
        <v>426</v>
      </c>
      <c r="C170" s="188">
        <f>C171+C174+C177+C180+C182</f>
        <v>6772103.3799999999</v>
      </c>
      <c r="D170" s="197">
        <f t="shared" si="1"/>
        <v>9.694071599560242E-3</v>
      </c>
      <c r="E170" s="42"/>
    </row>
    <row r="171" spans="1:5" ht="13.2" x14ac:dyDescent="0.25">
      <c r="A171" s="195">
        <v>5410</v>
      </c>
      <c r="B171" s="187" t="s">
        <v>427</v>
      </c>
      <c r="C171" s="188">
        <f>SUM(C172:C173)</f>
        <v>6772103.3799999999</v>
      </c>
      <c r="D171" s="197">
        <f t="shared" si="1"/>
        <v>9.694071599560242E-3</v>
      </c>
      <c r="E171" s="42"/>
    </row>
    <row r="172" spans="1:5" ht="13.2" x14ac:dyDescent="0.25">
      <c r="A172" s="195">
        <v>5411</v>
      </c>
      <c r="B172" s="187" t="s">
        <v>428</v>
      </c>
      <c r="C172" s="188">
        <v>6772103.3799999999</v>
      </c>
      <c r="D172" s="197">
        <f t="shared" si="1"/>
        <v>9.694071599560242E-3</v>
      </c>
      <c r="E172" s="42"/>
    </row>
    <row r="173" spans="1:5" ht="13.2" x14ac:dyDescent="0.25">
      <c r="A173" s="195">
        <v>5412</v>
      </c>
      <c r="B173" s="187" t="s">
        <v>429</v>
      </c>
      <c r="C173" s="188">
        <v>0</v>
      </c>
      <c r="D173" s="197">
        <f t="shared" si="1"/>
        <v>0</v>
      </c>
      <c r="E173" s="42"/>
    </row>
    <row r="174" spans="1:5" ht="13.2" x14ac:dyDescent="0.25">
      <c r="A174" s="195">
        <v>5420</v>
      </c>
      <c r="B174" s="187" t="s">
        <v>430</v>
      </c>
      <c r="C174" s="188">
        <f>SUM(C175:C176)</f>
        <v>0</v>
      </c>
      <c r="D174" s="197">
        <f t="shared" si="1"/>
        <v>0</v>
      </c>
      <c r="E174" s="42"/>
    </row>
    <row r="175" spans="1:5" ht="13.2" x14ac:dyDescent="0.25">
      <c r="A175" s="195">
        <v>5421</v>
      </c>
      <c r="B175" s="187" t="s">
        <v>431</v>
      </c>
      <c r="C175" s="188">
        <v>0</v>
      </c>
      <c r="D175" s="197">
        <f t="shared" si="1"/>
        <v>0</v>
      </c>
      <c r="E175" s="42"/>
    </row>
    <row r="176" spans="1:5" ht="13.2" x14ac:dyDescent="0.25">
      <c r="A176" s="195">
        <v>5422</v>
      </c>
      <c r="B176" s="187" t="s">
        <v>432</v>
      </c>
      <c r="C176" s="188">
        <v>0</v>
      </c>
      <c r="D176" s="197">
        <f t="shared" si="1"/>
        <v>0</v>
      </c>
      <c r="E176" s="42"/>
    </row>
    <row r="177" spans="1:5" ht="13.2" x14ac:dyDescent="0.25">
      <c r="A177" s="195">
        <v>5430</v>
      </c>
      <c r="B177" s="187" t="s">
        <v>433</v>
      </c>
      <c r="C177" s="188">
        <f>SUM(C178:C179)</f>
        <v>0</v>
      </c>
      <c r="D177" s="197">
        <f t="shared" si="1"/>
        <v>0</v>
      </c>
      <c r="E177" s="42"/>
    </row>
    <row r="178" spans="1:5" ht="13.2" x14ac:dyDescent="0.25">
      <c r="A178" s="195">
        <v>5431</v>
      </c>
      <c r="B178" s="187" t="s">
        <v>434</v>
      </c>
      <c r="C178" s="188">
        <v>0</v>
      </c>
      <c r="D178" s="197">
        <f t="shared" si="1"/>
        <v>0</v>
      </c>
      <c r="E178" s="42"/>
    </row>
    <row r="179" spans="1:5" ht="13.2" x14ac:dyDescent="0.25">
      <c r="A179" s="195">
        <v>5432</v>
      </c>
      <c r="B179" s="187" t="s">
        <v>435</v>
      </c>
      <c r="C179" s="188">
        <v>0</v>
      </c>
      <c r="D179" s="197">
        <f t="shared" si="1"/>
        <v>0</v>
      </c>
      <c r="E179" s="42"/>
    </row>
    <row r="180" spans="1:5" ht="13.2" x14ac:dyDescent="0.25">
      <c r="A180" s="195">
        <v>5440</v>
      </c>
      <c r="B180" s="187" t="s">
        <v>436</v>
      </c>
      <c r="C180" s="188">
        <f>SUM(C181)</f>
        <v>0</v>
      </c>
      <c r="D180" s="197">
        <f t="shared" si="1"/>
        <v>0</v>
      </c>
      <c r="E180" s="42"/>
    </row>
    <row r="181" spans="1:5" ht="13.2" x14ac:dyDescent="0.25">
      <c r="A181" s="195">
        <v>5441</v>
      </c>
      <c r="B181" s="187" t="s">
        <v>436</v>
      </c>
      <c r="C181" s="188">
        <v>0</v>
      </c>
      <c r="D181" s="197">
        <f t="shared" si="1"/>
        <v>0</v>
      </c>
      <c r="E181" s="42"/>
    </row>
    <row r="182" spans="1:5" ht="13.2" x14ac:dyDescent="0.25">
      <c r="A182" s="195">
        <v>5450</v>
      </c>
      <c r="B182" s="187" t="s">
        <v>437</v>
      </c>
      <c r="C182" s="188">
        <f>SUM(C183:C184)</f>
        <v>0</v>
      </c>
      <c r="D182" s="197">
        <f t="shared" si="1"/>
        <v>0</v>
      </c>
      <c r="E182" s="42"/>
    </row>
    <row r="183" spans="1:5" ht="13.2" x14ac:dyDescent="0.25">
      <c r="A183" s="195">
        <v>5451</v>
      </c>
      <c r="B183" s="187" t="s">
        <v>438</v>
      </c>
      <c r="C183" s="188">
        <v>0</v>
      </c>
      <c r="D183" s="197">
        <f t="shared" si="1"/>
        <v>0</v>
      </c>
      <c r="E183" s="42"/>
    </row>
    <row r="184" spans="1:5" ht="13.2" x14ac:dyDescent="0.25">
      <c r="A184" s="195">
        <v>5452</v>
      </c>
      <c r="B184" s="187" t="s">
        <v>439</v>
      </c>
      <c r="C184" s="188">
        <v>0</v>
      </c>
      <c r="D184" s="197">
        <f t="shared" si="1"/>
        <v>0</v>
      </c>
      <c r="E184" s="42"/>
    </row>
    <row r="185" spans="1:5" ht="13.2" x14ac:dyDescent="0.25">
      <c r="A185" s="195">
        <v>5500</v>
      </c>
      <c r="B185" s="187" t="s">
        <v>440</v>
      </c>
      <c r="C185" s="188">
        <f>C186+C195+C198+C204+C206+C208</f>
        <v>30096157.919999998</v>
      </c>
      <c r="D185" s="197">
        <f t="shared" si="1"/>
        <v>4.3081786171455645E-2</v>
      </c>
      <c r="E185" s="42"/>
    </row>
    <row r="186" spans="1:5" ht="13.2" x14ac:dyDescent="0.25">
      <c r="A186" s="195">
        <v>5510</v>
      </c>
      <c r="B186" s="187" t="s">
        <v>441</v>
      </c>
      <c r="C186" s="188">
        <f>SUM(C187:C194)</f>
        <v>30096157.919999998</v>
      </c>
      <c r="D186" s="197">
        <f t="shared" si="1"/>
        <v>4.3081786171455645E-2</v>
      </c>
      <c r="E186" s="42"/>
    </row>
    <row r="187" spans="1:5" ht="13.2" x14ac:dyDescent="0.25">
      <c r="A187" s="195">
        <v>5511</v>
      </c>
      <c r="B187" s="187" t="s">
        <v>442</v>
      </c>
      <c r="C187" s="188">
        <v>0</v>
      </c>
      <c r="D187" s="197">
        <f t="shared" si="1"/>
        <v>0</v>
      </c>
      <c r="E187" s="42"/>
    </row>
    <row r="188" spans="1:5" ht="13.2" x14ac:dyDescent="0.25">
      <c r="A188" s="195">
        <v>5512</v>
      </c>
      <c r="B188" s="187" t="s">
        <v>443</v>
      </c>
      <c r="C188" s="188">
        <v>0</v>
      </c>
      <c r="D188" s="197">
        <f t="shared" si="1"/>
        <v>0</v>
      </c>
      <c r="E188" s="42"/>
    </row>
    <row r="189" spans="1:5" ht="13.2" x14ac:dyDescent="0.25">
      <c r="A189" s="195">
        <v>5513</v>
      </c>
      <c r="B189" s="187" t="s">
        <v>444</v>
      </c>
      <c r="C189" s="188">
        <v>10628432.619999999</v>
      </c>
      <c r="D189" s="197">
        <f t="shared" si="1"/>
        <v>1.521429621314813E-2</v>
      </c>
      <c r="E189" s="42"/>
    </row>
    <row r="190" spans="1:5" ht="13.2" x14ac:dyDescent="0.25">
      <c r="A190" s="195">
        <v>5514</v>
      </c>
      <c r="B190" s="187" t="s">
        <v>445</v>
      </c>
      <c r="C190" s="188">
        <v>0</v>
      </c>
      <c r="D190" s="197">
        <f t="shared" si="1"/>
        <v>0</v>
      </c>
      <c r="E190" s="42"/>
    </row>
    <row r="191" spans="1:5" ht="13.2" x14ac:dyDescent="0.25">
      <c r="A191" s="195">
        <v>5515</v>
      </c>
      <c r="B191" s="187" t="s">
        <v>446</v>
      </c>
      <c r="C191" s="188">
        <v>18191545.57</v>
      </c>
      <c r="D191" s="197">
        <f t="shared" si="1"/>
        <v>2.6040675306737999E-2</v>
      </c>
      <c r="E191" s="42"/>
    </row>
    <row r="192" spans="1:5" ht="13.2" x14ac:dyDescent="0.25">
      <c r="A192" s="195">
        <v>5516</v>
      </c>
      <c r="B192" s="187" t="s">
        <v>447</v>
      </c>
      <c r="C192" s="188">
        <v>0</v>
      </c>
      <c r="D192" s="197">
        <f t="shared" si="1"/>
        <v>0</v>
      </c>
      <c r="E192" s="42"/>
    </row>
    <row r="193" spans="1:5" ht="13.2" x14ac:dyDescent="0.25">
      <c r="A193" s="195">
        <v>5517</v>
      </c>
      <c r="B193" s="187" t="s">
        <v>448</v>
      </c>
      <c r="C193" s="188">
        <v>1276179.73</v>
      </c>
      <c r="D193" s="197">
        <f t="shared" si="1"/>
        <v>1.8268146515695183E-3</v>
      </c>
      <c r="E193" s="42"/>
    </row>
    <row r="194" spans="1:5" ht="13.2" x14ac:dyDescent="0.25">
      <c r="A194" s="195">
        <v>5518</v>
      </c>
      <c r="B194" s="187" t="s">
        <v>81</v>
      </c>
      <c r="C194" s="188">
        <v>0</v>
      </c>
      <c r="D194" s="197">
        <f t="shared" si="1"/>
        <v>0</v>
      </c>
      <c r="E194" s="42"/>
    </row>
    <row r="195" spans="1:5" ht="13.2" x14ac:dyDescent="0.25">
      <c r="A195" s="195">
        <v>5520</v>
      </c>
      <c r="B195" s="187" t="s">
        <v>80</v>
      </c>
      <c r="C195" s="188">
        <f>SUM(C196:C197)</f>
        <v>0</v>
      </c>
      <c r="D195" s="197">
        <f t="shared" si="1"/>
        <v>0</v>
      </c>
      <c r="E195" s="42"/>
    </row>
    <row r="196" spans="1:5" ht="13.2" x14ac:dyDescent="0.25">
      <c r="A196" s="195">
        <v>5521</v>
      </c>
      <c r="B196" s="187" t="s">
        <v>449</v>
      </c>
      <c r="C196" s="188">
        <v>0</v>
      </c>
      <c r="D196" s="197">
        <f t="shared" si="1"/>
        <v>0</v>
      </c>
      <c r="E196" s="42"/>
    </row>
    <row r="197" spans="1:5" ht="13.2" x14ac:dyDescent="0.25">
      <c r="A197" s="195">
        <v>5522</v>
      </c>
      <c r="B197" s="187" t="s">
        <v>450</v>
      </c>
      <c r="C197" s="188">
        <v>0</v>
      </c>
      <c r="D197" s="197">
        <f t="shared" si="1"/>
        <v>0</v>
      </c>
      <c r="E197" s="42"/>
    </row>
    <row r="198" spans="1:5" ht="13.2" x14ac:dyDescent="0.25">
      <c r="A198" s="195">
        <v>5530</v>
      </c>
      <c r="B198" s="187" t="s">
        <v>451</v>
      </c>
      <c r="C198" s="188">
        <f>SUM(C199:C203)</f>
        <v>0</v>
      </c>
      <c r="D198" s="197">
        <f t="shared" si="1"/>
        <v>0</v>
      </c>
      <c r="E198" s="42"/>
    </row>
    <row r="199" spans="1:5" ht="13.2" x14ac:dyDescent="0.25">
      <c r="A199" s="195">
        <v>5531</v>
      </c>
      <c r="B199" s="187" t="s">
        <v>452</v>
      </c>
      <c r="C199" s="188">
        <v>0</v>
      </c>
      <c r="D199" s="197">
        <f t="shared" si="1"/>
        <v>0</v>
      </c>
      <c r="E199" s="42"/>
    </row>
    <row r="200" spans="1:5" ht="13.2" x14ac:dyDescent="0.25">
      <c r="A200" s="195">
        <v>5532</v>
      </c>
      <c r="B200" s="187" t="s">
        <v>453</v>
      </c>
      <c r="C200" s="188">
        <v>0</v>
      </c>
      <c r="D200" s="197">
        <f t="shared" si="1"/>
        <v>0</v>
      </c>
      <c r="E200" s="42"/>
    </row>
    <row r="201" spans="1:5" ht="13.2" x14ac:dyDescent="0.25">
      <c r="A201" s="195">
        <v>5533</v>
      </c>
      <c r="B201" s="187" t="s">
        <v>454</v>
      </c>
      <c r="C201" s="188">
        <v>0</v>
      </c>
      <c r="D201" s="197">
        <f t="shared" si="1"/>
        <v>0</v>
      </c>
      <c r="E201" s="42"/>
    </row>
    <row r="202" spans="1:5" ht="13.2" x14ac:dyDescent="0.25">
      <c r="A202" s="195">
        <v>5534</v>
      </c>
      <c r="B202" s="187" t="s">
        <v>455</v>
      </c>
      <c r="C202" s="188">
        <v>0</v>
      </c>
      <c r="D202" s="197">
        <f t="shared" si="1"/>
        <v>0</v>
      </c>
      <c r="E202" s="42"/>
    </row>
    <row r="203" spans="1:5" ht="13.2" x14ac:dyDescent="0.25">
      <c r="A203" s="195">
        <v>5535</v>
      </c>
      <c r="B203" s="187" t="s">
        <v>456</v>
      </c>
      <c r="C203" s="188">
        <v>0</v>
      </c>
      <c r="D203" s="197">
        <f t="shared" si="1"/>
        <v>0</v>
      </c>
      <c r="E203" s="42"/>
    </row>
    <row r="204" spans="1:5" ht="13.2" x14ac:dyDescent="0.25">
      <c r="A204" s="195">
        <v>5540</v>
      </c>
      <c r="B204" s="187" t="s">
        <v>457</v>
      </c>
      <c r="C204" s="188">
        <f>SUM(C205)</f>
        <v>0</v>
      </c>
      <c r="D204" s="197">
        <f t="shared" si="1"/>
        <v>0</v>
      </c>
      <c r="E204" s="42"/>
    </row>
    <row r="205" spans="1:5" ht="13.2" x14ac:dyDescent="0.25">
      <c r="A205" s="195">
        <v>5541</v>
      </c>
      <c r="B205" s="187" t="s">
        <v>457</v>
      </c>
      <c r="C205" s="188">
        <v>0</v>
      </c>
      <c r="D205" s="197">
        <f t="shared" si="1"/>
        <v>0</v>
      </c>
      <c r="E205" s="42"/>
    </row>
    <row r="206" spans="1:5" ht="13.2" x14ac:dyDescent="0.25">
      <c r="A206" s="195">
        <v>5550</v>
      </c>
      <c r="B206" s="187" t="s">
        <v>458</v>
      </c>
      <c r="C206" s="188">
        <f>C207</f>
        <v>0</v>
      </c>
      <c r="D206" s="197">
        <f t="shared" si="1"/>
        <v>0</v>
      </c>
      <c r="E206" s="42"/>
    </row>
    <row r="207" spans="1:5" ht="13.2" x14ac:dyDescent="0.25">
      <c r="A207" s="195">
        <v>5551</v>
      </c>
      <c r="B207" s="187" t="s">
        <v>458</v>
      </c>
      <c r="C207" s="188">
        <v>0</v>
      </c>
      <c r="D207" s="197">
        <f t="shared" si="1"/>
        <v>0</v>
      </c>
      <c r="E207" s="42"/>
    </row>
    <row r="208" spans="1:5" ht="13.2" x14ac:dyDescent="0.25">
      <c r="A208" s="195">
        <v>5590</v>
      </c>
      <c r="B208" s="187" t="s">
        <v>459</v>
      </c>
      <c r="C208" s="188">
        <f>SUM(C209:C217)</f>
        <v>0</v>
      </c>
      <c r="D208" s="197">
        <f t="shared" si="1"/>
        <v>0</v>
      </c>
      <c r="E208" s="42"/>
    </row>
    <row r="209" spans="1:5" ht="13.2" x14ac:dyDescent="0.25">
      <c r="A209" s="195">
        <v>5591</v>
      </c>
      <c r="B209" s="187" t="s">
        <v>460</v>
      </c>
      <c r="C209" s="188">
        <v>0</v>
      </c>
      <c r="D209" s="197">
        <f t="shared" si="1"/>
        <v>0</v>
      </c>
      <c r="E209" s="42"/>
    </row>
    <row r="210" spans="1:5" ht="13.2" x14ac:dyDescent="0.25">
      <c r="A210" s="195">
        <v>5592</v>
      </c>
      <c r="B210" s="187" t="s">
        <v>461</v>
      </c>
      <c r="C210" s="188">
        <v>0</v>
      </c>
      <c r="D210" s="197">
        <f t="shared" si="1"/>
        <v>0</v>
      </c>
      <c r="E210" s="42"/>
    </row>
    <row r="211" spans="1:5" ht="13.2" x14ac:dyDescent="0.25">
      <c r="A211" s="195">
        <v>5593</v>
      </c>
      <c r="B211" s="187" t="s">
        <v>462</v>
      </c>
      <c r="C211" s="188">
        <v>0</v>
      </c>
      <c r="D211" s="197">
        <f t="shared" si="1"/>
        <v>0</v>
      </c>
      <c r="E211" s="42"/>
    </row>
    <row r="212" spans="1:5" ht="13.2" x14ac:dyDescent="0.25">
      <c r="A212" s="195">
        <v>5594</v>
      </c>
      <c r="B212" s="187" t="s">
        <v>518</v>
      </c>
      <c r="C212" s="188">
        <v>0</v>
      </c>
      <c r="D212" s="197">
        <f t="shared" si="1"/>
        <v>0</v>
      </c>
      <c r="E212" s="42"/>
    </row>
    <row r="213" spans="1:5" ht="13.2" x14ac:dyDescent="0.25">
      <c r="A213" s="195">
        <v>5595</v>
      </c>
      <c r="B213" s="187" t="s">
        <v>464</v>
      </c>
      <c r="C213" s="188">
        <v>0</v>
      </c>
      <c r="D213" s="197">
        <f t="shared" si="1"/>
        <v>0</v>
      </c>
      <c r="E213" s="42"/>
    </row>
    <row r="214" spans="1:5" ht="13.2" x14ac:dyDescent="0.25">
      <c r="A214" s="195">
        <v>5596</v>
      </c>
      <c r="B214" s="187" t="s">
        <v>357</v>
      </c>
      <c r="C214" s="188">
        <v>0</v>
      </c>
      <c r="D214" s="197">
        <f t="shared" si="1"/>
        <v>0</v>
      </c>
      <c r="E214" s="42"/>
    </row>
    <row r="215" spans="1:5" ht="13.2" x14ac:dyDescent="0.25">
      <c r="A215" s="195">
        <v>5597</v>
      </c>
      <c r="B215" s="187" t="s">
        <v>465</v>
      </c>
      <c r="C215" s="188">
        <v>0</v>
      </c>
      <c r="D215" s="197">
        <f t="shared" si="1"/>
        <v>0</v>
      </c>
      <c r="E215" s="42"/>
    </row>
    <row r="216" spans="1:5" ht="13.2" x14ac:dyDescent="0.25">
      <c r="A216" s="195">
        <v>5598</v>
      </c>
      <c r="B216" s="187" t="s">
        <v>519</v>
      </c>
      <c r="C216" s="188">
        <v>0</v>
      </c>
      <c r="D216" s="197">
        <f t="shared" si="1"/>
        <v>0</v>
      </c>
      <c r="E216" s="42"/>
    </row>
    <row r="217" spans="1:5" ht="13.2" x14ac:dyDescent="0.25">
      <c r="A217" s="195">
        <v>5599</v>
      </c>
      <c r="B217" s="187" t="s">
        <v>466</v>
      </c>
      <c r="C217" s="188">
        <v>0</v>
      </c>
      <c r="D217" s="197">
        <f t="shared" si="1"/>
        <v>0</v>
      </c>
      <c r="E217" s="42"/>
    </row>
    <row r="218" spans="1:5" ht="13.2" x14ac:dyDescent="0.25">
      <c r="A218" s="195">
        <v>5600</v>
      </c>
      <c r="B218" s="187" t="s">
        <v>79</v>
      </c>
      <c r="C218" s="188">
        <f>C219</f>
        <v>0</v>
      </c>
      <c r="D218" s="197">
        <f t="shared" si="1"/>
        <v>0</v>
      </c>
      <c r="E218" s="42"/>
    </row>
    <row r="219" spans="1:5" ht="13.2" x14ac:dyDescent="0.25">
      <c r="A219" s="195">
        <v>5610</v>
      </c>
      <c r="B219" s="187" t="s">
        <v>467</v>
      </c>
      <c r="C219" s="188">
        <f>C220</f>
        <v>0</v>
      </c>
      <c r="D219" s="197">
        <f t="shared" si="1"/>
        <v>0</v>
      </c>
      <c r="E219" s="42"/>
    </row>
    <row r="220" spans="1:5" ht="13.2" x14ac:dyDescent="0.25">
      <c r="A220" s="195">
        <v>5611</v>
      </c>
      <c r="B220" s="187" t="s">
        <v>468</v>
      </c>
      <c r="C220" s="188">
        <v>0</v>
      </c>
      <c r="D220" s="197">
        <f t="shared" si="1"/>
        <v>0</v>
      </c>
      <c r="E220" s="42"/>
    </row>
    <row r="222" spans="1:5" x14ac:dyDescent="0.2">
      <c r="B222" s="17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opLeftCell="A22" zoomScaleNormal="100" zoomScaleSheetLayoutView="110" workbookViewId="0">
      <selection activeCell="B27" sqref="B27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60"/>
    </row>
    <row r="2" spans="1:2" ht="15" customHeight="1" x14ac:dyDescent="0.2">
      <c r="A2" s="47" t="s">
        <v>190</v>
      </c>
      <c r="B2" s="48" t="s">
        <v>50</v>
      </c>
    </row>
    <row r="3" spans="1:2" x14ac:dyDescent="0.2">
      <c r="A3" s="13"/>
      <c r="B3" s="61"/>
    </row>
    <row r="4" spans="1:2" ht="14.1" customHeight="1" x14ac:dyDescent="0.2">
      <c r="A4" s="62" t="s">
        <v>577</v>
      </c>
      <c r="B4" s="52" t="s">
        <v>78</v>
      </c>
    </row>
    <row r="5" spans="1:2" ht="14.1" customHeight="1" x14ac:dyDescent="0.2">
      <c r="A5" s="53"/>
      <c r="B5" s="52" t="s">
        <v>51</v>
      </c>
    </row>
    <row r="6" spans="1:2" ht="14.1" customHeight="1" x14ac:dyDescent="0.2">
      <c r="A6" s="53"/>
      <c r="B6" s="52" t="s">
        <v>148</v>
      </c>
    </row>
    <row r="7" spans="1:2" ht="14.1" customHeight="1" x14ac:dyDescent="0.2">
      <c r="A7" s="53"/>
      <c r="B7" s="52" t="s">
        <v>63</v>
      </c>
    </row>
    <row r="8" spans="1:2" x14ac:dyDescent="0.2">
      <c r="A8" s="53"/>
    </row>
    <row r="9" spans="1:2" x14ac:dyDescent="0.2">
      <c r="A9" s="62" t="s">
        <v>578</v>
      </c>
      <c r="B9" s="54" t="s">
        <v>150</v>
      </c>
    </row>
    <row r="10" spans="1:2" ht="15" customHeight="1" x14ac:dyDescent="0.2">
      <c r="A10" s="53"/>
      <c r="B10" s="63" t="s">
        <v>63</v>
      </c>
    </row>
    <row r="11" spans="1:2" x14ac:dyDescent="0.2">
      <c r="A11" s="53"/>
    </row>
    <row r="12" spans="1:2" x14ac:dyDescent="0.2">
      <c r="A12" s="62" t="s">
        <v>580</v>
      </c>
      <c r="B12" s="54" t="s">
        <v>150</v>
      </c>
    </row>
    <row r="13" spans="1:2" ht="20.399999999999999" x14ac:dyDescent="0.2">
      <c r="A13" s="53"/>
      <c r="B13" s="54" t="s">
        <v>70</v>
      </c>
    </row>
    <row r="14" spans="1:2" x14ac:dyDescent="0.2">
      <c r="A14" s="53"/>
      <c r="B14" s="63" t="s">
        <v>63</v>
      </c>
    </row>
    <row r="15" spans="1:2" x14ac:dyDescent="0.2">
      <c r="A15" s="53"/>
    </row>
    <row r="16" spans="1:2" x14ac:dyDescent="0.2">
      <c r="A16" s="53"/>
    </row>
    <row r="17" spans="1:2" ht="15" customHeight="1" x14ac:dyDescent="0.2">
      <c r="A17" s="62" t="s">
        <v>581</v>
      </c>
      <c r="B17" s="56" t="s">
        <v>71</v>
      </c>
    </row>
    <row r="18" spans="1:2" ht="15" customHeight="1" x14ac:dyDescent="0.2">
      <c r="A18" s="13"/>
      <c r="B18" s="5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E3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51" t="s">
        <v>672</v>
      </c>
      <c r="B1" s="151"/>
      <c r="C1" s="151"/>
      <c r="D1" s="153" t="s">
        <v>617</v>
      </c>
      <c r="E1" s="154">
        <v>2022</v>
      </c>
    </row>
    <row r="2" spans="1:5" ht="18.899999999999999" customHeight="1" x14ac:dyDescent="0.2">
      <c r="A2" s="151" t="s">
        <v>623</v>
      </c>
      <c r="B2" s="151"/>
      <c r="C2" s="151"/>
      <c r="D2" s="153" t="s">
        <v>618</v>
      </c>
      <c r="E2" s="154" t="s">
        <v>620</v>
      </c>
    </row>
    <row r="3" spans="1:5" ht="18.899999999999999" customHeight="1" x14ac:dyDescent="0.2">
      <c r="A3" s="151" t="s">
        <v>673</v>
      </c>
      <c r="B3" s="151"/>
      <c r="C3" s="151"/>
      <c r="D3" s="153" t="s">
        <v>619</v>
      </c>
      <c r="E3" s="154">
        <v>4</v>
      </c>
    </row>
    <row r="4" spans="1:5" x14ac:dyDescent="0.2">
      <c r="A4" s="24" t="s">
        <v>196</v>
      </c>
      <c r="B4" s="25"/>
      <c r="C4" s="25"/>
      <c r="D4" s="25"/>
      <c r="E4" s="25"/>
    </row>
    <row r="6" spans="1:5" x14ac:dyDescent="0.2">
      <c r="A6" s="25" t="s">
        <v>174</v>
      </c>
      <c r="B6" s="25"/>
      <c r="C6" s="25"/>
      <c r="D6" s="25"/>
      <c r="E6" s="25"/>
    </row>
    <row r="7" spans="1:5" x14ac:dyDescent="0.2">
      <c r="A7" s="26" t="s">
        <v>146</v>
      </c>
      <c r="B7" s="26" t="s">
        <v>143</v>
      </c>
      <c r="C7" s="26" t="s">
        <v>144</v>
      </c>
      <c r="D7" s="26" t="s">
        <v>145</v>
      </c>
      <c r="E7" s="26" t="s">
        <v>147</v>
      </c>
    </row>
    <row r="8" spans="1:5" x14ac:dyDescent="0.2">
      <c r="A8" s="27">
        <v>3110</v>
      </c>
      <c r="B8" s="23" t="s">
        <v>336</v>
      </c>
      <c r="C8" s="28">
        <v>486275436.76999998</v>
      </c>
    </row>
    <row r="9" spans="1:5" x14ac:dyDescent="0.2">
      <c r="A9" s="27">
        <v>3120</v>
      </c>
      <c r="B9" s="23" t="s">
        <v>469</v>
      </c>
      <c r="C9" s="28">
        <v>0</v>
      </c>
    </row>
    <row r="10" spans="1:5" x14ac:dyDescent="0.2">
      <c r="A10" s="27">
        <v>3130</v>
      </c>
      <c r="B10" s="23" t="s">
        <v>470</v>
      </c>
      <c r="C10" s="28">
        <v>0</v>
      </c>
    </row>
    <row r="12" spans="1:5" x14ac:dyDescent="0.2">
      <c r="A12" s="25" t="s">
        <v>176</v>
      </c>
      <c r="B12" s="25"/>
      <c r="C12" s="25"/>
      <c r="D12" s="25"/>
      <c r="E12" s="25"/>
    </row>
    <row r="13" spans="1:5" x14ac:dyDescent="0.2">
      <c r="A13" s="26" t="s">
        <v>146</v>
      </c>
      <c r="B13" s="26" t="s">
        <v>143</v>
      </c>
      <c r="C13" s="26" t="s">
        <v>144</v>
      </c>
      <c r="D13" s="26" t="s">
        <v>471</v>
      </c>
      <c r="E13" s="26"/>
    </row>
    <row r="14" spans="1:5" x14ac:dyDescent="0.2">
      <c r="A14" s="27">
        <v>3210</v>
      </c>
      <c r="B14" s="23" t="s">
        <v>472</v>
      </c>
      <c r="C14" s="28">
        <v>294364772.32999998</v>
      </c>
    </row>
    <row r="15" spans="1:5" x14ac:dyDescent="0.2">
      <c r="A15" s="27">
        <v>3220</v>
      </c>
      <c r="B15" s="23" t="s">
        <v>473</v>
      </c>
      <c r="C15" s="28">
        <v>1503935394.2</v>
      </c>
    </row>
    <row r="16" spans="1:5" x14ac:dyDescent="0.2">
      <c r="A16" s="27">
        <v>3230</v>
      </c>
      <c r="B16" s="23" t="s">
        <v>474</v>
      </c>
      <c r="C16" s="28">
        <f>SUM(C17:C20)</f>
        <v>0</v>
      </c>
    </row>
    <row r="17" spans="1:3" x14ac:dyDescent="0.2">
      <c r="A17" s="27">
        <v>3231</v>
      </c>
      <c r="B17" s="23" t="s">
        <v>475</v>
      </c>
      <c r="C17" s="28">
        <v>0</v>
      </c>
    </row>
    <row r="18" spans="1:3" x14ac:dyDescent="0.2">
      <c r="A18" s="27">
        <v>3232</v>
      </c>
      <c r="B18" s="23" t="s">
        <v>476</v>
      </c>
      <c r="C18" s="28">
        <v>0</v>
      </c>
    </row>
    <row r="19" spans="1:3" x14ac:dyDescent="0.2">
      <c r="A19" s="27">
        <v>3233</v>
      </c>
      <c r="B19" s="23" t="s">
        <v>477</v>
      </c>
      <c r="C19" s="28">
        <v>0</v>
      </c>
    </row>
    <row r="20" spans="1:3" x14ac:dyDescent="0.2">
      <c r="A20" s="27">
        <v>3239</v>
      </c>
      <c r="B20" s="23" t="s">
        <v>478</v>
      </c>
      <c r="C20" s="28">
        <v>0</v>
      </c>
    </row>
    <row r="21" spans="1:3" x14ac:dyDescent="0.2">
      <c r="A21" s="27">
        <v>3240</v>
      </c>
      <c r="B21" s="23" t="s">
        <v>479</v>
      </c>
      <c r="C21" s="28">
        <f>SUM(C22:C24)</f>
        <v>0</v>
      </c>
    </row>
    <row r="22" spans="1:3" x14ac:dyDescent="0.2">
      <c r="A22" s="27">
        <v>3241</v>
      </c>
      <c r="B22" s="23" t="s">
        <v>480</v>
      </c>
      <c r="C22" s="28">
        <v>0</v>
      </c>
    </row>
    <row r="23" spans="1:3" x14ac:dyDescent="0.2">
      <c r="A23" s="27">
        <v>3242</v>
      </c>
      <c r="B23" s="23" t="s">
        <v>481</v>
      </c>
      <c r="C23" s="28">
        <v>0</v>
      </c>
    </row>
    <row r="24" spans="1:3" x14ac:dyDescent="0.2">
      <c r="A24" s="27">
        <v>3243</v>
      </c>
      <c r="B24" s="23" t="s">
        <v>482</v>
      </c>
      <c r="C24" s="28">
        <v>0</v>
      </c>
    </row>
    <row r="25" spans="1:3" x14ac:dyDescent="0.2">
      <c r="A25" s="27">
        <v>3250</v>
      </c>
      <c r="B25" s="23" t="s">
        <v>483</v>
      </c>
      <c r="C25" s="28">
        <f>SUM(C26:C27)</f>
        <v>0</v>
      </c>
    </row>
    <row r="26" spans="1:3" x14ac:dyDescent="0.2">
      <c r="A26" s="27">
        <v>3251</v>
      </c>
      <c r="B26" s="23" t="s">
        <v>484</v>
      </c>
      <c r="C26" s="28">
        <v>0</v>
      </c>
    </row>
    <row r="27" spans="1:3" x14ac:dyDescent="0.2">
      <c r="A27" s="27">
        <v>3252</v>
      </c>
      <c r="B27" s="23" t="s">
        <v>485</v>
      </c>
      <c r="C27" s="28">
        <v>0</v>
      </c>
    </row>
    <row r="29" spans="1:3" x14ac:dyDescent="0.2">
      <c r="B29" s="23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16" sqref="B16"/>
    </sheetView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47" t="s">
        <v>190</v>
      </c>
      <c r="B2" s="48" t="s">
        <v>50</v>
      </c>
    </row>
    <row r="4" spans="1:2" ht="15" customHeight="1" x14ac:dyDescent="0.2">
      <c r="A4" s="62" t="s">
        <v>23</v>
      </c>
      <c r="B4" s="52" t="s">
        <v>78</v>
      </c>
    </row>
    <row r="5" spans="1:2" ht="15" customHeight="1" x14ac:dyDescent="0.2">
      <c r="A5" s="62" t="s">
        <v>25</v>
      </c>
      <c r="B5" s="52" t="s">
        <v>51</v>
      </c>
    </row>
    <row r="6" spans="1:2" ht="15" customHeight="1" x14ac:dyDescent="0.2">
      <c r="B6" s="52" t="s">
        <v>175</v>
      </c>
    </row>
    <row r="7" spans="1:2" ht="15" customHeight="1" x14ac:dyDescent="0.2">
      <c r="B7" s="52" t="s">
        <v>73</v>
      </c>
    </row>
    <row r="8" spans="1:2" ht="15" customHeight="1" x14ac:dyDescent="0.2">
      <c r="B8" s="5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6"/>
  <sheetViews>
    <sheetView topLeftCell="A4" workbookViewId="0">
      <selection activeCell="B12" sqref="B12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51" t="s">
        <v>672</v>
      </c>
      <c r="B1" s="151"/>
      <c r="C1" s="151"/>
      <c r="D1" s="153" t="s">
        <v>617</v>
      </c>
      <c r="E1" s="154">
        <v>2022</v>
      </c>
    </row>
    <row r="2" spans="1:5" s="29" customFormat="1" ht="18.899999999999999" customHeight="1" x14ac:dyDescent="0.3">
      <c r="A2" s="151" t="s">
        <v>624</v>
      </c>
      <c r="B2" s="151"/>
      <c r="C2" s="151"/>
      <c r="D2" s="153" t="s">
        <v>618</v>
      </c>
      <c r="E2" s="154" t="s">
        <v>620</v>
      </c>
    </row>
    <row r="3" spans="1:5" s="29" customFormat="1" ht="18.899999999999999" customHeight="1" x14ac:dyDescent="0.3">
      <c r="A3" s="151" t="s">
        <v>673</v>
      </c>
      <c r="B3" s="151"/>
      <c r="C3" s="151"/>
      <c r="D3" s="153" t="s">
        <v>619</v>
      </c>
      <c r="E3" s="154">
        <v>4</v>
      </c>
    </row>
    <row r="4" spans="1:5" x14ac:dyDescent="0.2">
      <c r="A4" s="24" t="s">
        <v>196</v>
      </c>
      <c r="B4" s="25"/>
      <c r="C4" s="25"/>
      <c r="D4" s="25"/>
      <c r="E4" s="25"/>
    </row>
    <row r="6" spans="1:5" x14ac:dyDescent="0.2">
      <c r="A6" s="25" t="s">
        <v>177</v>
      </c>
      <c r="B6" s="25"/>
      <c r="C6" s="25"/>
      <c r="D6" s="25"/>
      <c r="E6" s="25"/>
    </row>
    <row r="7" spans="1:5" x14ac:dyDescent="0.2">
      <c r="A7" s="26" t="s">
        <v>146</v>
      </c>
      <c r="B7" s="26" t="s">
        <v>661</v>
      </c>
      <c r="C7" s="78">
        <v>2022</v>
      </c>
      <c r="D7" s="78">
        <v>2021</v>
      </c>
      <c r="E7" s="26"/>
    </row>
    <row r="8" spans="1:5" x14ac:dyDescent="0.2">
      <c r="A8" s="27">
        <v>1111</v>
      </c>
      <c r="B8" s="23" t="s">
        <v>486</v>
      </c>
      <c r="C8" s="28">
        <v>977938.26</v>
      </c>
      <c r="D8" s="28">
        <v>540402.38</v>
      </c>
    </row>
    <row r="9" spans="1:5" x14ac:dyDescent="0.2">
      <c r="A9" s="27">
        <v>1112</v>
      </c>
      <c r="B9" s="23" t="s">
        <v>487</v>
      </c>
      <c r="C9" s="28">
        <v>121730232.75</v>
      </c>
      <c r="D9" s="28">
        <v>26050091.600000001</v>
      </c>
    </row>
    <row r="10" spans="1:5" x14ac:dyDescent="0.2">
      <c r="A10" s="27">
        <v>1113</v>
      </c>
      <c r="B10" s="23" t="s">
        <v>488</v>
      </c>
      <c r="C10" s="28">
        <v>0</v>
      </c>
      <c r="D10" s="28">
        <v>0</v>
      </c>
    </row>
    <row r="11" spans="1:5" x14ac:dyDescent="0.2">
      <c r="A11" s="27">
        <v>1114</v>
      </c>
      <c r="B11" s="23" t="s">
        <v>197</v>
      </c>
      <c r="C11" s="28">
        <v>168036452.03999999</v>
      </c>
      <c r="D11" s="28">
        <v>169669586.93000001</v>
      </c>
    </row>
    <row r="12" spans="1:5" x14ac:dyDescent="0.2">
      <c r="A12" s="27">
        <v>1115</v>
      </c>
      <c r="B12" s="23" t="s">
        <v>198</v>
      </c>
      <c r="C12" s="28">
        <v>10665569.74</v>
      </c>
      <c r="D12" s="28">
        <v>12220447.550000001</v>
      </c>
    </row>
    <row r="13" spans="1:5" x14ac:dyDescent="0.2">
      <c r="A13" s="27">
        <v>1116</v>
      </c>
      <c r="B13" s="23" t="s">
        <v>489</v>
      </c>
      <c r="C13" s="28">
        <v>0</v>
      </c>
      <c r="D13" s="28">
        <v>0</v>
      </c>
    </row>
    <row r="14" spans="1:5" x14ac:dyDescent="0.2">
      <c r="A14" s="27">
        <v>1119</v>
      </c>
      <c r="B14" s="23" t="s">
        <v>490</v>
      </c>
      <c r="C14" s="28">
        <v>0</v>
      </c>
      <c r="D14" s="28">
        <v>0</v>
      </c>
    </row>
    <row r="15" spans="1:5" x14ac:dyDescent="0.2">
      <c r="A15" s="82">
        <v>1110</v>
      </c>
      <c r="B15" s="83" t="s">
        <v>639</v>
      </c>
      <c r="C15" s="84">
        <f>SUM(C8:C14)</f>
        <v>301410192.79000002</v>
      </c>
      <c r="D15" s="84">
        <f>SUM(D8:D14)</f>
        <v>208480528.46000001</v>
      </c>
    </row>
    <row r="18" spans="1:5" x14ac:dyDescent="0.2">
      <c r="A18" s="25" t="s">
        <v>178</v>
      </c>
      <c r="B18" s="25"/>
      <c r="C18" s="25"/>
      <c r="D18" s="25"/>
      <c r="E18" s="79"/>
    </row>
    <row r="19" spans="1:5" x14ac:dyDescent="0.2">
      <c r="A19" s="26" t="s">
        <v>146</v>
      </c>
      <c r="B19" s="26" t="s">
        <v>661</v>
      </c>
      <c r="C19" s="93" t="s">
        <v>660</v>
      </c>
      <c r="D19" s="93" t="s">
        <v>181</v>
      </c>
      <c r="E19" s="79"/>
    </row>
    <row r="20" spans="1:5" x14ac:dyDescent="0.2">
      <c r="A20" s="82">
        <v>1230</v>
      </c>
      <c r="B20" s="83" t="s">
        <v>230</v>
      </c>
      <c r="C20" s="84">
        <f>SUM(C21:C27)</f>
        <v>106953494.84</v>
      </c>
      <c r="D20" s="84">
        <f>SUM(D21:D27)</f>
        <v>106953494.84</v>
      </c>
      <c r="E20" s="79"/>
    </row>
    <row r="21" spans="1:5" x14ac:dyDescent="0.2">
      <c r="A21" s="27">
        <v>1231</v>
      </c>
      <c r="B21" s="23" t="s">
        <v>231</v>
      </c>
      <c r="C21" s="28">
        <v>35000000</v>
      </c>
      <c r="D21" s="81">
        <v>35000000</v>
      </c>
      <c r="E21" s="79"/>
    </row>
    <row r="22" spans="1:5" x14ac:dyDescent="0.2">
      <c r="A22" s="27">
        <v>1232</v>
      </c>
      <c r="B22" s="23" t="s">
        <v>232</v>
      </c>
      <c r="C22" s="28">
        <v>0</v>
      </c>
      <c r="D22" s="81">
        <v>0</v>
      </c>
      <c r="E22" s="79"/>
    </row>
    <row r="23" spans="1:5" x14ac:dyDescent="0.2">
      <c r="A23" s="27">
        <v>1233</v>
      </c>
      <c r="B23" s="23" t="s">
        <v>233</v>
      </c>
      <c r="C23" s="28">
        <v>4800000</v>
      </c>
      <c r="D23" s="81">
        <v>4800000</v>
      </c>
      <c r="E23" s="79"/>
    </row>
    <row r="24" spans="1:5" x14ac:dyDescent="0.2">
      <c r="A24" s="27">
        <v>1234</v>
      </c>
      <c r="B24" s="23" t="s">
        <v>234</v>
      </c>
      <c r="C24" s="28">
        <v>0</v>
      </c>
      <c r="D24" s="81">
        <v>0</v>
      </c>
      <c r="E24" s="79"/>
    </row>
    <row r="25" spans="1:5" x14ac:dyDescent="0.2">
      <c r="A25" s="27">
        <v>1235</v>
      </c>
      <c r="B25" s="23" t="s">
        <v>235</v>
      </c>
      <c r="C25" s="28">
        <v>65737795.460000001</v>
      </c>
      <c r="D25" s="81">
        <v>65737795.460000001</v>
      </c>
      <c r="E25" s="79"/>
    </row>
    <row r="26" spans="1:5" x14ac:dyDescent="0.2">
      <c r="A26" s="27">
        <v>1236</v>
      </c>
      <c r="B26" s="23" t="s">
        <v>236</v>
      </c>
      <c r="C26" s="28">
        <v>1415699.38</v>
      </c>
      <c r="D26" s="81">
        <v>1415699.38</v>
      </c>
      <c r="E26" s="79"/>
    </row>
    <row r="27" spans="1:5" x14ac:dyDescent="0.2">
      <c r="A27" s="27">
        <v>1239</v>
      </c>
      <c r="B27" s="23" t="s">
        <v>237</v>
      </c>
      <c r="C27" s="28">
        <v>0</v>
      </c>
      <c r="D27" s="81">
        <v>0</v>
      </c>
      <c r="E27" s="79"/>
    </row>
    <row r="28" spans="1:5" x14ac:dyDescent="0.2">
      <c r="A28" s="82">
        <v>1240</v>
      </c>
      <c r="B28" s="83" t="s">
        <v>238</v>
      </c>
      <c r="C28" s="84">
        <f>SUM(C29:C36)</f>
        <v>40880521.060000002</v>
      </c>
      <c r="D28" s="84">
        <f>SUM(D29:D36)</f>
        <v>19921433.149999999</v>
      </c>
      <c r="E28" s="79"/>
    </row>
    <row r="29" spans="1:5" x14ac:dyDescent="0.2">
      <c r="A29" s="27">
        <v>1241</v>
      </c>
      <c r="B29" s="23" t="s">
        <v>239</v>
      </c>
      <c r="C29" s="28">
        <v>5844053.8499999996</v>
      </c>
      <c r="D29" s="81">
        <v>4368957.78</v>
      </c>
      <c r="E29" s="79"/>
    </row>
    <row r="30" spans="1:5" x14ac:dyDescent="0.2">
      <c r="A30" s="27">
        <v>1242</v>
      </c>
      <c r="B30" s="23" t="s">
        <v>240</v>
      </c>
      <c r="C30" s="28">
        <v>1733482.35</v>
      </c>
      <c r="D30" s="81">
        <v>1704540.35</v>
      </c>
      <c r="E30" s="79"/>
    </row>
    <row r="31" spans="1:5" x14ac:dyDescent="0.2">
      <c r="A31" s="27">
        <v>1243</v>
      </c>
      <c r="B31" s="23" t="s">
        <v>241</v>
      </c>
      <c r="C31" s="28">
        <v>24700</v>
      </c>
      <c r="D31" s="81">
        <v>24700</v>
      </c>
      <c r="E31" s="79"/>
    </row>
    <row r="32" spans="1:5" x14ac:dyDescent="0.2">
      <c r="A32" s="27">
        <v>1244</v>
      </c>
      <c r="B32" s="23" t="s">
        <v>242</v>
      </c>
      <c r="C32" s="28">
        <v>20551179.84</v>
      </c>
      <c r="D32" s="81">
        <v>7738230</v>
      </c>
      <c r="E32" s="79"/>
    </row>
    <row r="33" spans="1:5" x14ac:dyDescent="0.2">
      <c r="A33" s="27">
        <v>1245</v>
      </c>
      <c r="B33" s="23" t="s">
        <v>243</v>
      </c>
      <c r="C33" s="28">
        <v>0</v>
      </c>
      <c r="D33" s="81">
        <v>0</v>
      </c>
      <c r="E33" s="79"/>
    </row>
    <row r="34" spans="1:5" x14ac:dyDescent="0.2">
      <c r="A34" s="27">
        <v>1246</v>
      </c>
      <c r="B34" s="23" t="s">
        <v>244</v>
      </c>
      <c r="C34" s="28">
        <v>12727105.02</v>
      </c>
      <c r="D34" s="81">
        <v>6085005.0199999996</v>
      </c>
    </row>
    <row r="35" spans="1:5" x14ac:dyDescent="0.2">
      <c r="A35" s="27">
        <v>1247</v>
      </c>
      <c r="B35" s="23" t="s">
        <v>245</v>
      </c>
      <c r="C35" s="28">
        <v>0</v>
      </c>
      <c r="D35" s="81">
        <v>0</v>
      </c>
    </row>
    <row r="36" spans="1:5" x14ac:dyDescent="0.2">
      <c r="A36" s="27">
        <v>1248</v>
      </c>
      <c r="B36" s="23" t="s">
        <v>246</v>
      </c>
      <c r="C36" s="28">
        <v>0</v>
      </c>
      <c r="D36" s="81">
        <v>0</v>
      </c>
    </row>
    <row r="37" spans="1:5" x14ac:dyDescent="0.2">
      <c r="A37" s="82">
        <v>1250</v>
      </c>
      <c r="B37" s="83" t="s">
        <v>248</v>
      </c>
      <c r="C37" s="84">
        <f>SUM(C38:C42)</f>
        <v>230596.94</v>
      </c>
      <c r="D37" s="84">
        <f>SUM(D38:D42)</f>
        <v>92640</v>
      </c>
      <c r="E37" s="83"/>
    </row>
    <row r="38" spans="1:5" x14ac:dyDescent="0.2">
      <c r="A38" s="27">
        <v>1251</v>
      </c>
      <c r="B38" s="23" t="s">
        <v>249</v>
      </c>
      <c r="C38" s="28">
        <v>230596.94</v>
      </c>
      <c r="D38" s="81">
        <v>92640</v>
      </c>
    </row>
    <row r="39" spans="1:5" x14ac:dyDescent="0.2">
      <c r="A39" s="27">
        <v>1252</v>
      </c>
      <c r="B39" s="23" t="s">
        <v>250</v>
      </c>
      <c r="C39" s="28">
        <v>0</v>
      </c>
      <c r="D39" s="81">
        <v>0</v>
      </c>
    </row>
    <row r="40" spans="1:5" x14ac:dyDescent="0.2">
      <c r="A40" s="27">
        <v>1253</v>
      </c>
      <c r="B40" s="23" t="s">
        <v>251</v>
      </c>
      <c r="C40" s="28">
        <v>0</v>
      </c>
      <c r="D40" s="81">
        <v>0</v>
      </c>
    </row>
    <row r="41" spans="1:5" x14ac:dyDescent="0.2">
      <c r="A41" s="27">
        <v>1254</v>
      </c>
      <c r="B41" s="23" t="s">
        <v>252</v>
      </c>
      <c r="C41" s="28">
        <v>0</v>
      </c>
      <c r="D41" s="81">
        <v>0</v>
      </c>
    </row>
    <row r="42" spans="1:5" x14ac:dyDescent="0.2">
      <c r="A42" s="27">
        <v>1259</v>
      </c>
      <c r="B42" s="23" t="s">
        <v>253</v>
      </c>
      <c r="C42" s="28">
        <v>0</v>
      </c>
      <c r="D42" s="81">
        <v>0</v>
      </c>
    </row>
    <row r="43" spans="1:5" x14ac:dyDescent="0.2">
      <c r="B43" s="85" t="s">
        <v>640</v>
      </c>
      <c r="C43" s="84">
        <f>C20+C28+C37</f>
        <v>148064612.84</v>
      </c>
      <c r="D43" s="84">
        <f>D20+D28+D37</f>
        <v>126967567.99000001</v>
      </c>
    </row>
    <row r="44" spans="1:5" s="79" customFormat="1" x14ac:dyDescent="0.2"/>
    <row r="45" spans="1:5" x14ac:dyDescent="0.2">
      <c r="A45" s="25" t="s">
        <v>186</v>
      </c>
      <c r="B45" s="25"/>
      <c r="C45" s="25"/>
      <c r="D45" s="25"/>
      <c r="E45" s="25"/>
    </row>
    <row r="46" spans="1:5" x14ac:dyDescent="0.2">
      <c r="A46" s="26" t="s">
        <v>146</v>
      </c>
      <c r="B46" s="26" t="s">
        <v>661</v>
      </c>
      <c r="C46" s="78">
        <v>2022</v>
      </c>
      <c r="D46" s="78">
        <v>2021</v>
      </c>
      <c r="E46" s="26"/>
    </row>
    <row r="47" spans="1:5" s="79" customFormat="1" x14ac:dyDescent="0.2">
      <c r="A47" s="82">
        <v>3210</v>
      </c>
      <c r="B47" s="83" t="s">
        <v>641</v>
      </c>
      <c r="C47" s="84">
        <v>294364772.32999998</v>
      </c>
      <c r="D47" s="84">
        <v>156780731.69</v>
      </c>
    </row>
    <row r="48" spans="1:5" x14ac:dyDescent="0.2">
      <c r="A48" s="80"/>
      <c r="B48" s="85" t="s">
        <v>629</v>
      </c>
      <c r="C48" s="84">
        <f>C51+C63+C95+C98+C49</f>
        <v>83917223.099999994</v>
      </c>
      <c r="D48" s="84">
        <f>D51+D63+D95+D98+D49</f>
        <v>11271264.33</v>
      </c>
    </row>
    <row r="49" spans="1:4" s="79" customFormat="1" x14ac:dyDescent="0.2">
      <c r="A49" s="94">
        <v>5100</v>
      </c>
      <c r="B49" s="95" t="s">
        <v>361</v>
      </c>
      <c r="C49" s="96">
        <f>SUM(C50:C50)</f>
        <v>0</v>
      </c>
      <c r="D49" s="96">
        <f>SUM(D50:D50)</f>
        <v>0</v>
      </c>
    </row>
    <row r="50" spans="1:4" s="79" customFormat="1" x14ac:dyDescent="0.2">
      <c r="A50" s="97">
        <v>5130</v>
      </c>
      <c r="B50" s="98" t="s">
        <v>662</v>
      </c>
      <c r="C50" s="99">
        <v>0</v>
      </c>
      <c r="D50" s="99">
        <v>0</v>
      </c>
    </row>
    <row r="51" spans="1:4" x14ac:dyDescent="0.2">
      <c r="A51" s="82">
        <v>5400</v>
      </c>
      <c r="B51" s="83" t="s">
        <v>426</v>
      </c>
      <c r="C51" s="84">
        <f>C52+C54+C56+C58+C60</f>
        <v>6772103.3799999999</v>
      </c>
      <c r="D51" s="84">
        <f>D52+D54+D56+D58+D60</f>
        <v>0</v>
      </c>
    </row>
    <row r="52" spans="1:4" x14ac:dyDescent="0.2">
      <c r="A52" s="80">
        <v>5410</v>
      </c>
      <c r="B52" s="79" t="s">
        <v>630</v>
      </c>
      <c r="C52" s="81">
        <f>C53</f>
        <v>6772103.3799999999</v>
      </c>
      <c r="D52" s="81">
        <f>D53</f>
        <v>0</v>
      </c>
    </row>
    <row r="53" spans="1:4" x14ac:dyDescent="0.2">
      <c r="A53" s="80">
        <v>5411</v>
      </c>
      <c r="B53" s="79" t="s">
        <v>428</v>
      </c>
      <c r="C53" s="81">
        <v>6772103.3799999999</v>
      </c>
      <c r="D53" s="81">
        <v>0</v>
      </c>
    </row>
    <row r="54" spans="1:4" x14ac:dyDescent="0.2">
      <c r="A54" s="80">
        <v>5420</v>
      </c>
      <c r="B54" s="79" t="s">
        <v>631</v>
      </c>
      <c r="C54" s="81">
        <f>C55</f>
        <v>0</v>
      </c>
      <c r="D54" s="81">
        <f>D55</f>
        <v>0</v>
      </c>
    </row>
    <row r="55" spans="1:4" x14ac:dyDescent="0.2">
      <c r="A55" s="80">
        <v>5421</v>
      </c>
      <c r="B55" s="79" t="s">
        <v>431</v>
      </c>
      <c r="C55" s="81">
        <v>0</v>
      </c>
      <c r="D55" s="81">
        <v>0</v>
      </c>
    </row>
    <row r="56" spans="1:4" x14ac:dyDescent="0.2">
      <c r="A56" s="80">
        <v>5430</v>
      </c>
      <c r="B56" s="79" t="s">
        <v>632</v>
      </c>
      <c r="C56" s="81">
        <f>C57</f>
        <v>0</v>
      </c>
      <c r="D56" s="81">
        <f>D57</f>
        <v>0</v>
      </c>
    </row>
    <row r="57" spans="1:4" x14ac:dyDescent="0.2">
      <c r="A57" s="80">
        <v>5431</v>
      </c>
      <c r="B57" s="79" t="s">
        <v>434</v>
      </c>
      <c r="C57" s="81">
        <v>0</v>
      </c>
      <c r="D57" s="81">
        <v>0</v>
      </c>
    </row>
    <row r="58" spans="1:4" x14ac:dyDescent="0.2">
      <c r="A58" s="80">
        <v>5440</v>
      </c>
      <c r="B58" s="79" t="s">
        <v>633</v>
      </c>
      <c r="C58" s="81">
        <f>C59</f>
        <v>0</v>
      </c>
      <c r="D58" s="81">
        <f>D59</f>
        <v>0</v>
      </c>
    </row>
    <row r="59" spans="1:4" x14ac:dyDescent="0.2">
      <c r="A59" s="80">
        <v>5441</v>
      </c>
      <c r="B59" s="79" t="s">
        <v>633</v>
      </c>
      <c r="C59" s="81">
        <v>0</v>
      </c>
      <c r="D59" s="81">
        <v>0</v>
      </c>
    </row>
    <row r="60" spans="1:4" x14ac:dyDescent="0.2">
      <c r="A60" s="80">
        <v>5450</v>
      </c>
      <c r="B60" s="79" t="s">
        <v>634</v>
      </c>
      <c r="C60" s="81">
        <f>SUM(C61:C62)</f>
        <v>0</v>
      </c>
      <c r="D60" s="81">
        <f>SUM(D61:D62)</f>
        <v>0</v>
      </c>
    </row>
    <row r="61" spans="1:4" x14ac:dyDescent="0.2">
      <c r="A61" s="80">
        <v>5451</v>
      </c>
      <c r="B61" s="79" t="s">
        <v>438</v>
      </c>
      <c r="C61" s="81">
        <v>0</v>
      </c>
      <c r="D61" s="81">
        <v>0</v>
      </c>
    </row>
    <row r="62" spans="1:4" x14ac:dyDescent="0.2">
      <c r="A62" s="80">
        <v>5452</v>
      </c>
      <c r="B62" s="79" t="s">
        <v>439</v>
      </c>
      <c r="C62" s="81">
        <v>0</v>
      </c>
      <c r="D62" s="81">
        <v>0</v>
      </c>
    </row>
    <row r="63" spans="1:4" x14ac:dyDescent="0.2">
      <c r="A63" s="82">
        <v>5500</v>
      </c>
      <c r="B63" s="83" t="s">
        <v>440</v>
      </c>
      <c r="C63" s="84">
        <f>C64+C73+C76+C82+C84+C86</f>
        <v>30096157.919999998</v>
      </c>
      <c r="D63" s="84">
        <f>D64+D73+D76+D82+D84+D86</f>
        <v>0</v>
      </c>
    </row>
    <row r="64" spans="1:4" x14ac:dyDescent="0.2">
      <c r="A64" s="27">
        <v>5510</v>
      </c>
      <c r="B64" s="23" t="s">
        <v>441</v>
      </c>
      <c r="C64" s="28">
        <f>SUM(C65:C72)</f>
        <v>30096157.919999998</v>
      </c>
      <c r="D64" s="28">
        <f>SUM(D65:D72)</f>
        <v>0</v>
      </c>
    </row>
    <row r="65" spans="1:4" x14ac:dyDescent="0.2">
      <c r="A65" s="27">
        <v>5511</v>
      </c>
      <c r="B65" s="23" t="s">
        <v>442</v>
      </c>
      <c r="C65" s="28">
        <v>0</v>
      </c>
      <c r="D65" s="28">
        <v>0</v>
      </c>
    </row>
    <row r="66" spans="1:4" x14ac:dyDescent="0.2">
      <c r="A66" s="27">
        <v>5512</v>
      </c>
      <c r="B66" s="23" t="s">
        <v>443</v>
      </c>
      <c r="C66" s="28">
        <v>0</v>
      </c>
      <c r="D66" s="28">
        <v>0</v>
      </c>
    </row>
    <row r="67" spans="1:4" x14ac:dyDescent="0.2">
      <c r="A67" s="27">
        <v>5513</v>
      </c>
      <c r="B67" s="23" t="s">
        <v>444</v>
      </c>
      <c r="C67" s="28">
        <v>10628432.619999999</v>
      </c>
      <c r="D67" s="28">
        <v>0</v>
      </c>
    </row>
    <row r="68" spans="1:4" x14ac:dyDescent="0.2">
      <c r="A68" s="27">
        <v>5514</v>
      </c>
      <c r="B68" s="23" t="s">
        <v>445</v>
      </c>
      <c r="C68" s="28">
        <v>0</v>
      </c>
      <c r="D68" s="28">
        <v>0</v>
      </c>
    </row>
    <row r="69" spans="1:4" x14ac:dyDescent="0.2">
      <c r="A69" s="27">
        <v>5515</v>
      </c>
      <c r="B69" s="23" t="s">
        <v>446</v>
      </c>
      <c r="C69" s="28">
        <v>18191545.57</v>
      </c>
      <c r="D69" s="28">
        <v>0</v>
      </c>
    </row>
    <row r="70" spans="1:4" x14ac:dyDescent="0.2">
      <c r="A70" s="27">
        <v>5516</v>
      </c>
      <c r="B70" s="23" t="s">
        <v>447</v>
      </c>
      <c r="C70" s="28">
        <v>0</v>
      </c>
      <c r="D70" s="28">
        <v>0</v>
      </c>
    </row>
    <row r="71" spans="1:4" x14ac:dyDescent="0.2">
      <c r="A71" s="27">
        <v>5517</v>
      </c>
      <c r="B71" s="23" t="s">
        <v>448</v>
      </c>
      <c r="C71" s="28">
        <v>1276179.73</v>
      </c>
      <c r="D71" s="28">
        <v>0</v>
      </c>
    </row>
    <row r="72" spans="1:4" x14ac:dyDescent="0.2">
      <c r="A72" s="27">
        <v>5518</v>
      </c>
      <c r="B72" s="23" t="s">
        <v>81</v>
      </c>
      <c r="C72" s="28">
        <v>0</v>
      </c>
      <c r="D72" s="28">
        <v>0</v>
      </c>
    </row>
    <row r="73" spans="1:4" x14ac:dyDescent="0.2">
      <c r="A73" s="27">
        <v>5520</v>
      </c>
      <c r="B73" s="23" t="s">
        <v>80</v>
      </c>
      <c r="C73" s="28">
        <f>SUM(C74:C75)</f>
        <v>0</v>
      </c>
      <c r="D73" s="28">
        <f>SUM(D74:D75)</f>
        <v>0</v>
      </c>
    </row>
    <row r="74" spans="1:4" x14ac:dyDescent="0.2">
      <c r="A74" s="27">
        <v>5521</v>
      </c>
      <c r="B74" s="23" t="s">
        <v>449</v>
      </c>
      <c r="C74" s="28">
        <v>0</v>
      </c>
      <c r="D74" s="28">
        <v>0</v>
      </c>
    </row>
    <row r="75" spans="1:4" x14ac:dyDescent="0.2">
      <c r="A75" s="27">
        <v>5522</v>
      </c>
      <c r="B75" s="23" t="s">
        <v>450</v>
      </c>
      <c r="C75" s="28">
        <v>0</v>
      </c>
      <c r="D75" s="28">
        <v>0</v>
      </c>
    </row>
    <row r="76" spans="1:4" x14ac:dyDescent="0.2">
      <c r="A76" s="27">
        <v>5530</v>
      </c>
      <c r="B76" s="23" t="s">
        <v>451</v>
      </c>
      <c r="C76" s="28">
        <f>SUM(C77:C81)</f>
        <v>0</v>
      </c>
      <c r="D76" s="28">
        <f>SUM(D77:D81)</f>
        <v>0</v>
      </c>
    </row>
    <row r="77" spans="1:4" x14ac:dyDescent="0.2">
      <c r="A77" s="27">
        <v>5531</v>
      </c>
      <c r="B77" s="23" t="s">
        <v>452</v>
      </c>
      <c r="C77" s="28">
        <v>0</v>
      </c>
      <c r="D77" s="28">
        <v>0</v>
      </c>
    </row>
    <row r="78" spans="1:4" x14ac:dyDescent="0.2">
      <c r="A78" s="27">
        <v>5532</v>
      </c>
      <c r="B78" s="23" t="s">
        <v>453</v>
      </c>
      <c r="C78" s="28">
        <v>0</v>
      </c>
      <c r="D78" s="28">
        <v>0</v>
      </c>
    </row>
    <row r="79" spans="1:4" x14ac:dyDescent="0.2">
      <c r="A79" s="27">
        <v>5533</v>
      </c>
      <c r="B79" s="23" t="s">
        <v>454</v>
      </c>
      <c r="C79" s="28">
        <v>0</v>
      </c>
      <c r="D79" s="28">
        <v>0</v>
      </c>
    </row>
    <row r="80" spans="1:4" x14ac:dyDescent="0.2">
      <c r="A80" s="27">
        <v>5534</v>
      </c>
      <c r="B80" s="23" t="s">
        <v>455</v>
      </c>
      <c r="C80" s="28">
        <v>0</v>
      </c>
      <c r="D80" s="28">
        <v>0</v>
      </c>
    </row>
    <row r="81" spans="1:4" x14ac:dyDescent="0.2">
      <c r="A81" s="27">
        <v>5535</v>
      </c>
      <c r="B81" s="23" t="s">
        <v>456</v>
      </c>
      <c r="C81" s="28">
        <v>0</v>
      </c>
      <c r="D81" s="28">
        <v>0</v>
      </c>
    </row>
    <row r="82" spans="1:4" x14ac:dyDescent="0.2">
      <c r="A82" s="27">
        <v>5540</v>
      </c>
      <c r="B82" s="23" t="s">
        <v>457</v>
      </c>
      <c r="C82" s="28">
        <f>SUM(C83)</f>
        <v>0</v>
      </c>
      <c r="D82" s="28">
        <f>SUM(D83)</f>
        <v>0</v>
      </c>
    </row>
    <row r="83" spans="1:4" x14ac:dyDescent="0.2">
      <c r="A83" s="27">
        <v>5541</v>
      </c>
      <c r="B83" s="23" t="s">
        <v>457</v>
      </c>
      <c r="C83" s="28">
        <v>0</v>
      </c>
      <c r="D83" s="28">
        <v>0</v>
      </c>
    </row>
    <row r="84" spans="1:4" x14ac:dyDescent="0.2">
      <c r="A84" s="27">
        <v>5550</v>
      </c>
      <c r="B84" s="23" t="s">
        <v>458</v>
      </c>
      <c r="C84" s="28">
        <f>SUM(C85)</f>
        <v>0</v>
      </c>
      <c r="D84" s="28">
        <f>SUM(D85)</f>
        <v>0</v>
      </c>
    </row>
    <row r="85" spans="1:4" x14ac:dyDescent="0.2">
      <c r="A85" s="27">
        <v>5551</v>
      </c>
      <c r="B85" s="23" t="s">
        <v>458</v>
      </c>
      <c r="C85" s="28">
        <v>0</v>
      </c>
      <c r="D85" s="28">
        <v>0</v>
      </c>
    </row>
    <row r="86" spans="1:4" x14ac:dyDescent="0.2">
      <c r="A86" s="27">
        <v>5590</v>
      </c>
      <c r="B86" s="23" t="s">
        <v>459</v>
      </c>
      <c r="C86" s="28">
        <f>SUM(C87:C94)</f>
        <v>0</v>
      </c>
      <c r="D86" s="28">
        <f>SUM(D87:D94)</f>
        <v>0</v>
      </c>
    </row>
    <row r="87" spans="1:4" x14ac:dyDescent="0.2">
      <c r="A87" s="27">
        <v>5591</v>
      </c>
      <c r="B87" s="23" t="s">
        <v>460</v>
      </c>
      <c r="C87" s="28">
        <v>0</v>
      </c>
      <c r="D87" s="28">
        <v>0</v>
      </c>
    </row>
    <row r="88" spans="1:4" x14ac:dyDescent="0.2">
      <c r="A88" s="27">
        <v>5592</v>
      </c>
      <c r="B88" s="23" t="s">
        <v>461</v>
      </c>
      <c r="C88" s="28">
        <v>0</v>
      </c>
      <c r="D88" s="28">
        <v>0</v>
      </c>
    </row>
    <row r="89" spans="1:4" x14ac:dyDescent="0.2">
      <c r="A89" s="27">
        <v>5593</v>
      </c>
      <c r="B89" s="23" t="s">
        <v>462</v>
      </c>
      <c r="C89" s="28">
        <v>0</v>
      </c>
      <c r="D89" s="28">
        <v>0</v>
      </c>
    </row>
    <row r="90" spans="1:4" x14ac:dyDescent="0.2">
      <c r="A90" s="27">
        <v>5594</v>
      </c>
      <c r="B90" s="23" t="s">
        <v>463</v>
      </c>
      <c r="C90" s="28">
        <v>0</v>
      </c>
      <c r="D90" s="28">
        <v>0</v>
      </c>
    </row>
    <row r="91" spans="1:4" x14ac:dyDescent="0.2">
      <c r="A91" s="27">
        <v>5595</v>
      </c>
      <c r="B91" s="23" t="s">
        <v>464</v>
      </c>
      <c r="C91" s="28">
        <v>0</v>
      </c>
      <c r="D91" s="28">
        <v>0</v>
      </c>
    </row>
    <row r="92" spans="1:4" x14ac:dyDescent="0.2">
      <c r="A92" s="27">
        <v>5596</v>
      </c>
      <c r="B92" s="23" t="s">
        <v>357</v>
      </c>
      <c r="C92" s="28">
        <v>0</v>
      </c>
      <c r="D92" s="28">
        <v>0</v>
      </c>
    </row>
    <row r="93" spans="1:4" x14ac:dyDescent="0.2">
      <c r="A93" s="27">
        <v>5597</v>
      </c>
      <c r="B93" s="23" t="s">
        <v>465</v>
      </c>
      <c r="C93" s="28">
        <v>0</v>
      </c>
      <c r="D93" s="28">
        <v>0</v>
      </c>
    </row>
    <row r="94" spans="1:4" x14ac:dyDescent="0.2">
      <c r="A94" s="27">
        <v>5599</v>
      </c>
      <c r="B94" s="23" t="s">
        <v>466</v>
      </c>
      <c r="C94" s="28">
        <v>0</v>
      </c>
      <c r="D94" s="28">
        <v>0</v>
      </c>
    </row>
    <row r="95" spans="1:4" x14ac:dyDescent="0.2">
      <c r="A95" s="82">
        <v>5600</v>
      </c>
      <c r="B95" s="83" t="s">
        <v>79</v>
      </c>
      <c r="C95" s="84">
        <f>C96</f>
        <v>0</v>
      </c>
      <c r="D95" s="84">
        <f>D96</f>
        <v>0</v>
      </c>
    </row>
    <row r="96" spans="1:4" x14ac:dyDescent="0.2">
      <c r="A96" s="27">
        <v>5610</v>
      </c>
      <c r="B96" s="23" t="s">
        <v>467</v>
      </c>
      <c r="C96" s="28">
        <f>C97</f>
        <v>0</v>
      </c>
      <c r="D96" s="28">
        <f>D97</f>
        <v>0</v>
      </c>
    </row>
    <row r="97" spans="1:4" x14ac:dyDescent="0.2">
      <c r="A97" s="27">
        <v>5611</v>
      </c>
      <c r="B97" s="23" t="s">
        <v>468</v>
      </c>
      <c r="C97" s="28">
        <v>0</v>
      </c>
      <c r="D97" s="28">
        <v>0</v>
      </c>
    </row>
    <row r="98" spans="1:4" x14ac:dyDescent="0.2">
      <c r="A98" s="82">
        <v>2110</v>
      </c>
      <c r="B98" s="88" t="s">
        <v>642</v>
      </c>
      <c r="C98" s="84">
        <f>SUM(C99:C103)</f>
        <v>47048961.799999997</v>
      </c>
      <c r="D98" s="84">
        <f>SUM(D99:D103)</f>
        <v>11271264.33</v>
      </c>
    </row>
    <row r="99" spans="1:4" x14ac:dyDescent="0.2">
      <c r="A99" s="80">
        <v>2111</v>
      </c>
      <c r="B99" s="79" t="s">
        <v>643</v>
      </c>
      <c r="C99" s="81">
        <v>7515680.0999999996</v>
      </c>
      <c r="D99" s="81">
        <v>6869572.96</v>
      </c>
    </row>
    <row r="100" spans="1:4" x14ac:dyDescent="0.2">
      <c r="A100" s="80">
        <v>2112</v>
      </c>
      <c r="B100" s="79" t="s">
        <v>644</v>
      </c>
      <c r="C100" s="81">
        <v>32152493.539999999</v>
      </c>
      <c r="D100" s="81">
        <v>1474271.21</v>
      </c>
    </row>
    <row r="101" spans="1:4" x14ac:dyDescent="0.2">
      <c r="A101" s="80">
        <v>2112</v>
      </c>
      <c r="B101" s="79" t="s">
        <v>645</v>
      </c>
      <c r="C101" s="81">
        <v>7380788.1600000001</v>
      </c>
      <c r="D101" s="81">
        <v>2927420.16</v>
      </c>
    </row>
    <row r="102" spans="1:4" x14ac:dyDescent="0.2">
      <c r="A102" s="80">
        <v>2115</v>
      </c>
      <c r="B102" s="79" t="s">
        <v>646</v>
      </c>
      <c r="C102" s="81">
        <v>0</v>
      </c>
      <c r="D102" s="81">
        <v>0</v>
      </c>
    </row>
    <row r="103" spans="1:4" x14ac:dyDescent="0.2">
      <c r="A103" s="80">
        <v>2114</v>
      </c>
      <c r="B103" s="79" t="s">
        <v>647</v>
      </c>
      <c r="C103" s="81">
        <v>0</v>
      </c>
      <c r="D103" s="81">
        <v>0</v>
      </c>
    </row>
    <row r="104" spans="1:4" x14ac:dyDescent="0.2">
      <c r="A104" s="80"/>
      <c r="B104" s="85" t="s">
        <v>648</v>
      </c>
      <c r="C104" s="84">
        <f>+C105</f>
        <v>0</v>
      </c>
      <c r="D104" s="84">
        <f>+D105</f>
        <v>0</v>
      </c>
    </row>
    <row r="105" spans="1:4" s="79" customFormat="1" x14ac:dyDescent="0.2">
      <c r="A105" s="94">
        <v>3100</v>
      </c>
      <c r="B105" s="100" t="s">
        <v>663</v>
      </c>
      <c r="C105" s="101">
        <f>SUM(C106:C109)</f>
        <v>0</v>
      </c>
      <c r="D105" s="101">
        <f>SUM(D106:D109)</f>
        <v>0</v>
      </c>
    </row>
    <row r="106" spans="1:4" s="79" customFormat="1" x14ac:dyDescent="0.2">
      <c r="A106" s="97"/>
      <c r="B106" s="102" t="s">
        <v>664</v>
      </c>
      <c r="C106" s="103">
        <v>0</v>
      </c>
      <c r="D106" s="103">
        <v>0</v>
      </c>
    </row>
    <row r="107" spans="1:4" s="79" customFormat="1" x14ac:dyDescent="0.2">
      <c r="A107" s="97"/>
      <c r="B107" s="102" t="s">
        <v>665</v>
      </c>
      <c r="C107" s="103">
        <v>0</v>
      </c>
      <c r="D107" s="103">
        <v>0</v>
      </c>
    </row>
    <row r="108" spans="1:4" s="79" customFormat="1" x14ac:dyDescent="0.2">
      <c r="A108" s="97"/>
      <c r="B108" s="102" t="s">
        <v>666</v>
      </c>
      <c r="C108" s="103">
        <v>0</v>
      </c>
      <c r="D108" s="103">
        <v>0</v>
      </c>
    </row>
    <row r="109" spans="1:4" s="79" customFormat="1" x14ac:dyDescent="0.2">
      <c r="A109" s="97"/>
      <c r="B109" s="102" t="s">
        <v>667</v>
      </c>
      <c r="C109" s="103">
        <v>0</v>
      </c>
      <c r="D109" s="103">
        <v>0</v>
      </c>
    </row>
    <row r="110" spans="1:4" s="79" customFormat="1" x14ac:dyDescent="0.2">
      <c r="A110" s="97"/>
      <c r="B110" s="105" t="s">
        <v>668</v>
      </c>
      <c r="C110" s="96">
        <f>+C111</f>
        <v>0</v>
      </c>
      <c r="D110" s="96">
        <f>+D111</f>
        <v>0</v>
      </c>
    </row>
    <row r="111" spans="1:4" s="79" customFormat="1" x14ac:dyDescent="0.2">
      <c r="A111" s="94">
        <v>1270</v>
      </c>
      <c r="B111" s="104" t="s">
        <v>254</v>
      </c>
      <c r="C111" s="101">
        <f>+C112</f>
        <v>0</v>
      </c>
      <c r="D111" s="101">
        <f>+D112</f>
        <v>0</v>
      </c>
    </row>
    <row r="112" spans="1:4" s="79" customFormat="1" x14ac:dyDescent="0.2">
      <c r="A112" s="97">
        <v>1273</v>
      </c>
      <c r="B112" s="98" t="s">
        <v>669</v>
      </c>
      <c r="C112" s="103">
        <v>0</v>
      </c>
      <c r="D112" s="103">
        <v>0</v>
      </c>
    </row>
    <row r="113" spans="1:4" s="79" customFormat="1" x14ac:dyDescent="0.2">
      <c r="A113" s="97"/>
      <c r="B113" s="105" t="s">
        <v>670</v>
      </c>
      <c r="C113" s="96">
        <f>+C114+C116</f>
        <v>13894.99</v>
      </c>
      <c r="D113" s="96">
        <f>+D114+D116</f>
        <v>0</v>
      </c>
    </row>
    <row r="114" spans="1:4" s="79" customFormat="1" x14ac:dyDescent="0.2">
      <c r="A114" s="94">
        <v>4300</v>
      </c>
      <c r="B114" s="100" t="s">
        <v>671</v>
      </c>
      <c r="C114" s="101">
        <f>+C115</f>
        <v>0</v>
      </c>
      <c r="D114" s="106">
        <f>+D115</f>
        <v>0</v>
      </c>
    </row>
    <row r="115" spans="1:4" s="79" customFormat="1" x14ac:dyDescent="0.2">
      <c r="A115" s="97">
        <v>4399</v>
      </c>
      <c r="B115" s="102" t="s">
        <v>354</v>
      </c>
      <c r="C115" s="103">
        <v>0</v>
      </c>
      <c r="D115" s="103">
        <v>0</v>
      </c>
    </row>
    <row r="116" spans="1:4" x14ac:dyDescent="0.2">
      <c r="A116" s="82">
        <v>1120</v>
      </c>
      <c r="B116" s="89" t="s">
        <v>649</v>
      </c>
      <c r="C116" s="84">
        <f>SUM(C117:C125)</f>
        <v>13894.99</v>
      </c>
      <c r="D116" s="84">
        <f>SUM(D117:D125)</f>
        <v>0</v>
      </c>
    </row>
    <row r="117" spans="1:4" x14ac:dyDescent="0.2">
      <c r="A117" s="80">
        <v>1124</v>
      </c>
      <c r="B117" s="90" t="s">
        <v>650</v>
      </c>
      <c r="C117" s="91">
        <v>0</v>
      </c>
      <c r="D117" s="81">
        <v>0</v>
      </c>
    </row>
    <row r="118" spans="1:4" x14ac:dyDescent="0.2">
      <c r="A118" s="80">
        <v>1124</v>
      </c>
      <c r="B118" s="90" t="s">
        <v>651</v>
      </c>
      <c r="C118" s="91">
        <v>0</v>
      </c>
      <c r="D118" s="81">
        <v>0</v>
      </c>
    </row>
    <row r="119" spans="1:4" x14ac:dyDescent="0.2">
      <c r="A119" s="80">
        <v>1124</v>
      </c>
      <c r="B119" s="90" t="s">
        <v>652</v>
      </c>
      <c r="C119" s="91">
        <v>0</v>
      </c>
      <c r="D119" s="81">
        <v>0</v>
      </c>
    </row>
    <row r="120" spans="1:4" x14ac:dyDescent="0.2">
      <c r="A120" s="80">
        <v>1124</v>
      </c>
      <c r="B120" s="90" t="s">
        <v>653</v>
      </c>
      <c r="C120" s="91">
        <v>4207</v>
      </c>
      <c r="D120" s="81">
        <v>0</v>
      </c>
    </row>
    <row r="121" spans="1:4" x14ac:dyDescent="0.2">
      <c r="A121" s="80">
        <v>1124</v>
      </c>
      <c r="B121" s="90" t="s">
        <v>654</v>
      </c>
      <c r="C121" s="81">
        <v>9644.58</v>
      </c>
      <c r="D121" s="81">
        <v>0</v>
      </c>
    </row>
    <row r="122" spans="1:4" x14ac:dyDescent="0.2">
      <c r="A122" s="80">
        <v>1124</v>
      </c>
      <c r="B122" s="90" t="s">
        <v>655</v>
      </c>
      <c r="C122" s="81">
        <v>136</v>
      </c>
      <c r="D122" s="81">
        <v>0</v>
      </c>
    </row>
    <row r="123" spans="1:4" x14ac:dyDescent="0.2">
      <c r="A123" s="80">
        <v>1122</v>
      </c>
      <c r="B123" s="90" t="s">
        <v>656</v>
      </c>
      <c r="C123" s="81">
        <v>0</v>
      </c>
      <c r="D123" s="81">
        <v>0</v>
      </c>
    </row>
    <row r="124" spans="1:4" x14ac:dyDescent="0.2">
      <c r="A124" s="80">
        <v>1122</v>
      </c>
      <c r="B124" s="90" t="s">
        <v>657</v>
      </c>
      <c r="C124" s="91">
        <v>-92.59</v>
      </c>
      <c r="D124" s="81">
        <v>0</v>
      </c>
    </row>
    <row r="125" spans="1:4" x14ac:dyDescent="0.2">
      <c r="A125" s="80">
        <v>1122</v>
      </c>
      <c r="B125" s="90" t="s">
        <v>658</v>
      </c>
      <c r="C125" s="81">
        <v>0</v>
      </c>
      <c r="D125" s="81">
        <v>0</v>
      </c>
    </row>
    <row r="126" spans="1:4" x14ac:dyDescent="0.2">
      <c r="A126" s="80"/>
      <c r="B126" s="92" t="s">
        <v>659</v>
      </c>
      <c r="C126" s="84">
        <f>C47+C48+C104-C110-C113</f>
        <v>378268100.43999994</v>
      </c>
      <c r="D126" s="84">
        <f>D47+D48+D104-D110-D113</f>
        <v>168051996.02000001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14" activePane="bottomLeft" state="frozen"/>
      <selection activeCell="A14" sqref="A14:B14"/>
      <selection pane="bottomLeft" activeCell="A21" sqref="A21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47" t="s">
        <v>190</v>
      </c>
      <c r="B2" s="48" t="s">
        <v>50</v>
      </c>
    </row>
    <row r="3" spans="1:2" x14ac:dyDescent="0.2">
      <c r="B3" s="61"/>
    </row>
    <row r="4" spans="1:2" ht="14.1" customHeight="1" x14ac:dyDescent="0.2">
      <c r="A4" s="62" t="s">
        <v>27</v>
      </c>
      <c r="B4" s="52" t="s">
        <v>78</v>
      </c>
    </row>
    <row r="5" spans="1:2" ht="14.1" customHeight="1" x14ac:dyDescent="0.2">
      <c r="B5" s="52" t="s">
        <v>51</v>
      </c>
    </row>
    <row r="6" spans="1:2" ht="14.1" customHeight="1" x14ac:dyDescent="0.2">
      <c r="B6" s="52" t="s">
        <v>151</v>
      </c>
    </row>
    <row r="7" spans="1:2" ht="14.1" customHeight="1" x14ac:dyDescent="0.2">
      <c r="B7" s="52" t="s">
        <v>152</v>
      </c>
    </row>
    <row r="8" spans="1:2" ht="14.1" customHeight="1" x14ac:dyDescent="0.2"/>
    <row r="9" spans="1:2" x14ac:dyDescent="0.2">
      <c r="A9" s="62" t="s">
        <v>29</v>
      </c>
      <c r="B9" s="54" t="s">
        <v>597</v>
      </c>
    </row>
    <row r="10" spans="1:2" ht="15" customHeight="1" x14ac:dyDescent="0.2">
      <c r="B10" s="54" t="s">
        <v>75</v>
      </c>
    </row>
    <row r="11" spans="1:2" ht="15" customHeight="1" x14ac:dyDescent="0.2">
      <c r="B11" s="64" t="s">
        <v>195</v>
      </c>
    </row>
    <row r="12" spans="1:2" ht="15" customHeight="1" x14ac:dyDescent="0.2"/>
    <row r="13" spans="1:2" x14ac:dyDescent="0.2">
      <c r="A13" s="62" t="s">
        <v>76</v>
      </c>
      <c r="B13" s="52" t="s">
        <v>598</v>
      </c>
    </row>
    <row r="14" spans="1:2" ht="15" customHeight="1" x14ac:dyDescent="0.2">
      <c r="B14" s="5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C10" sqref="C10"/>
    </sheetView>
  </sheetViews>
  <sheetFormatPr baseColWidth="10" defaultColWidth="11.44140625" defaultRowHeight="10.199999999999999" x14ac:dyDescent="0.2"/>
  <cols>
    <col min="1" max="1" width="3.33203125" style="32" customWidth="1"/>
    <col min="2" max="2" width="63.109375" style="32" customWidth="1"/>
    <col min="3" max="3" width="17.6640625" style="32" customWidth="1"/>
    <col min="4" max="16384" width="11.44140625" style="32"/>
  </cols>
  <sheetData>
    <row r="1" spans="1:3" s="30" customFormat="1" ht="18" customHeight="1" x14ac:dyDescent="0.3">
      <c r="A1" s="161" t="s">
        <v>672</v>
      </c>
      <c r="B1" s="162"/>
      <c r="C1" s="163"/>
    </row>
    <row r="2" spans="1:3" s="30" customFormat="1" ht="18" customHeight="1" x14ac:dyDescent="0.3">
      <c r="A2" s="164" t="s">
        <v>625</v>
      </c>
      <c r="B2" s="165"/>
      <c r="C2" s="166"/>
    </row>
    <row r="3" spans="1:3" s="30" customFormat="1" ht="18" customHeight="1" x14ac:dyDescent="0.3">
      <c r="A3" s="164" t="s">
        <v>673</v>
      </c>
      <c r="B3" s="167"/>
      <c r="C3" s="166"/>
    </row>
    <row r="4" spans="1:3" s="33" customFormat="1" ht="18" customHeight="1" x14ac:dyDescent="0.2">
      <c r="A4" s="123" t="s">
        <v>626</v>
      </c>
      <c r="B4" s="124"/>
      <c r="C4" s="125"/>
    </row>
    <row r="5" spans="1:3" s="31" customFormat="1" ht="13.2" x14ac:dyDescent="0.2">
      <c r="A5" s="127" t="s">
        <v>525</v>
      </c>
      <c r="B5" s="127"/>
      <c r="C5" s="150">
        <v>992445515.99000001</v>
      </c>
    </row>
    <row r="6" spans="1:3" ht="13.2" x14ac:dyDescent="0.25">
      <c r="A6" s="168"/>
      <c r="B6" s="130"/>
      <c r="C6" s="131"/>
    </row>
    <row r="7" spans="1:3" ht="13.2" x14ac:dyDescent="0.2">
      <c r="A7" s="132" t="s">
        <v>526</v>
      </c>
      <c r="B7" s="132"/>
      <c r="C7" s="134">
        <f>SUM(C8:C13)</f>
        <v>0</v>
      </c>
    </row>
    <row r="8" spans="1:3" ht="13.2" x14ac:dyDescent="0.2">
      <c r="A8" s="169" t="s">
        <v>527</v>
      </c>
      <c r="B8" s="170" t="s">
        <v>344</v>
      </c>
      <c r="C8" s="171">
        <v>0</v>
      </c>
    </row>
    <row r="9" spans="1:3" ht="13.2" x14ac:dyDescent="0.25">
      <c r="A9" s="172" t="s">
        <v>528</v>
      </c>
      <c r="B9" s="173" t="s">
        <v>537</v>
      </c>
      <c r="C9" s="171">
        <v>0</v>
      </c>
    </row>
    <row r="10" spans="1:3" ht="26.4" x14ac:dyDescent="0.25">
      <c r="A10" s="172" t="s">
        <v>529</v>
      </c>
      <c r="B10" s="173" t="s">
        <v>352</v>
      </c>
      <c r="C10" s="171">
        <v>0</v>
      </c>
    </row>
    <row r="11" spans="1:3" ht="13.2" x14ac:dyDescent="0.25">
      <c r="A11" s="172" t="s">
        <v>530</v>
      </c>
      <c r="B11" s="173" t="s">
        <v>353</v>
      </c>
      <c r="C11" s="171">
        <v>0</v>
      </c>
    </row>
    <row r="12" spans="1:3" ht="13.2" x14ac:dyDescent="0.25">
      <c r="A12" s="172" t="s">
        <v>531</v>
      </c>
      <c r="B12" s="173" t="s">
        <v>354</v>
      </c>
      <c r="C12" s="171">
        <v>0</v>
      </c>
    </row>
    <row r="13" spans="1:3" ht="13.2" x14ac:dyDescent="0.2">
      <c r="A13" s="174" t="s">
        <v>532</v>
      </c>
      <c r="B13" s="175" t="s">
        <v>533</v>
      </c>
      <c r="C13" s="171">
        <v>0</v>
      </c>
    </row>
    <row r="14" spans="1:3" ht="13.2" x14ac:dyDescent="0.25">
      <c r="A14" s="176"/>
      <c r="B14" s="177"/>
      <c r="C14" s="178"/>
    </row>
    <row r="15" spans="1:3" ht="13.2" x14ac:dyDescent="0.2">
      <c r="A15" s="132" t="s">
        <v>83</v>
      </c>
      <c r="B15" s="130"/>
      <c r="C15" s="134">
        <f>SUM(C16:C18)</f>
        <v>0</v>
      </c>
    </row>
    <row r="16" spans="1:3" ht="13.2" x14ac:dyDescent="0.2">
      <c r="A16" s="179">
        <v>3.1</v>
      </c>
      <c r="B16" s="173" t="s">
        <v>536</v>
      </c>
      <c r="C16" s="171">
        <v>0</v>
      </c>
    </row>
    <row r="17" spans="1:3" ht="13.2" x14ac:dyDescent="0.25">
      <c r="A17" s="180">
        <v>3.2</v>
      </c>
      <c r="B17" s="173" t="s">
        <v>534</v>
      </c>
      <c r="C17" s="171">
        <v>0</v>
      </c>
    </row>
    <row r="18" spans="1:3" ht="13.2" x14ac:dyDescent="0.25">
      <c r="A18" s="180">
        <v>3.3</v>
      </c>
      <c r="B18" s="175" t="s">
        <v>535</v>
      </c>
      <c r="C18" s="181">
        <v>0</v>
      </c>
    </row>
    <row r="19" spans="1:3" ht="13.2" x14ac:dyDescent="0.25">
      <c r="A19" s="168"/>
      <c r="B19" s="182"/>
      <c r="C19" s="183"/>
    </row>
    <row r="20" spans="1:3" ht="13.2" x14ac:dyDescent="0.2">
      <c r="A20" s="184" t="s">
        <v>82</v>
      </c>
      <c r="B20" s="184"/>
      <c r="C20" s="150">
        <f>C5+C7-C15</f>
        <v>992445515.99000001</v>
      </c>
    </row>
    <row r="22" spans="1:3" x14ac:dyDescent="0.2">
      <c r="B22" s="32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workbookViewId="0">
      <selection activeCell="C14" sqref="C14"/>
    </sheetView>
  </sheetViews>
  <sheetFormatPr baseColWidth="10" defaultColWidth="11.44140625" defaultRowHeight="10.199999999999999" x14ac:dyDescent="0.2"/>
  <cols>
    <col min="1" max="1" width="3.6640625" style="32" customWidth="1"/>
    <col min="2" max="2" width="62.109375" style="32" customWidth="1"/>
    <col min="3" max="3" width="17.6640625" style="32" customWidth="1"/>
    <col min="4" max="16384" width="11.44140625" style="32"/>
  </cols>
  <sheetData>
    <row r="1" spans="1:3" s="34" customFormat="1" ht="18.899999999999999" customHeight="1" x14ac:dyDescent="0.3">
      <c r="A1" s="116" t="s">
        <v>672</v>
      </c>
      <c r="B1" s="117"/>
      <c r="C1" s="118"/>
    </row>
    <row r="2" spans="1:3" s="34" customFormat="1" ht="18.899999999999999" customHeight="1" x14ac:dyDescent="0.3">
      <c r="A2" s="119" t="s">
        <v>627</v>
      </c>
      <c r="B2" s="120"/>
      <c r="C2" s="121"/>
    </row>
    <row r="3" spans="1:3" s="34" customFormat="1" ht="18.899999999999999" customHeight="1" x14ac:dyDescent="0.3">
      <c r="A3" s="119" t="s">
        <v>673</v>
      </c>
      <c r="B3" s="122"/>
      <c r="C3" s="121"/>
    </row>
    <row r="4" spans="1:3" s="35" customFormat="1" ht="13.2" x14ac:dyDescent="0.2">
      <c r="A4" s="123" t="s">
        <v>626</v>
      </c>
      <c r="B4" s="124"/>
      <c r="C4" s="125"/>
    </row>
    <row r="5" spans="1:3" ht="13.2" x14ac:dyDescent="0.2">
      <c r="A5" s="126" t="s">
        <v>538</v>
      </c>
      <c r="B5" s="127"/>
      <c r="C5" s="128">
        <v>832033161.17999995</v>
      </c>
    </row>
    <row r="6" spans="1:3" ht="13.2" x14ac:dyDescent="0.25">
      <c r="A6" s="129"/>
      <c r="B6" s="130"/>
      <c r="C6" s="131"/>
    </row>
    <row r="7" spans="1:3" ht="13.2" x14ac:dyDescent="0.2">
      <c r="A7" s="132" t="s">
        <v>539</v>
      </c>
      <c r="B7" s="133"/>
      <c r="C7" s="134">
        <f>SUM(C8:C28)</f>
        <v>148064612.84</v>
      </c>
    </row>
    <row r="8" spans="1:3" ht="13.2" x14ac:dyDescent="0.2">
      <c r="A8" s="135">
        <v>2.1</v>
      </c>
      <c r="B8" s="136" t="s">
        <v>372</v>
      </c>
      <c r="C8" s="137">
        <v>0</v>
      </c>
    </row>
    <row r="9" spans="1:3" ht="13.2" x14ac:dyDescent="0.2">
      <c r="A9" s="135">
        <v>2.2000000000000002</v>
      </c>
      <c r="B9" s="136" t="s">
        <v>369</v>
      </c>
      <c r="C9" s="137">
        <v>0</v>
      </c>
    </row>
    <row r="10" spans="1:3" ht="13.2" x14ac:dyDescent="0.25">
      <c r="A10" s="138">
        <v>2.2999999999999998</v>
      </c>
      <c r="B10" s="139" t="s">
        <v>239</v>
      </c>
      <c r="C10" s="137">
        <v>5844053.8499999996</v>
      </c>
    </row>
    <row r="11" spans="1:3" ht="13.2" x14ac:dyDescent="0.25">
      <c r="A11" s="138">
        <v>2.4</v>
      </c>
      <c r="B11" s="139" t="s">
        <v>240</v>
      </c>
      <c r="C11" s="137">
        <v>1733482.35</v>
      </c>
    </row>
    <row r="12" spans="1:3" ht="13.2" x14ac:dyDescent="0.25">
      <c r="A12" s="138">
        <v>2.5</v>
      </c>
      <c r="B12" s="139" t="s">
        <v>241</v>
      </c>
      <c r="C12" s="137">
        <v>24700</v>
      </c>
    </row>
    <row r="13" spans="1:3" ht="13.2" x14ac:dyDescent="0.25">
      <c r="A13" s="138">
        <v>2.6</v>
      </c>
      <c r="B13" s="139" t="s">
        <v>242</v>
      </c>
      <c r="C13" s="137">
        <v>20551179.84</v>
      </c>
    </row>
    <row r="14" spans="1:3" ht="13.2" x14ac:dyDescent="0.25">
      <c r="A14" s="138">
        <v>2.7</v>
      </c>
      <c r="B14" s="139" t="s">
        <v>243</v>
      </c>
      <c r="C14" s="137">
        <v>0</v>
      </c>
    </row>
    <row r="15" spans="1:3" ht="13.2" x14ac:dyDescent="0.25">
      <c r="A15" s="138">
        <v>2.8</v>
      </c>
      <c r="B15" s="139" t="s">
        <v>244</v>
      </c>
      <c r="C15" s="137">
        <v>12727105.02</v>
      </c>
    </row>
    <row r="16" spans="1:3" ht="13.2" x14ac:dyDescent="0.25">
      <c r="A16" s="138">
        <v>2.9</v>
      </c>
      <c r="B16" s="139" t="s">
        <v>246</v>
      </c>
      <c r="C16" s="137">
        <v>0</v>
      </c>
    </row>
    <row r="17" spans="1:3" ht="13.2" x14ac:dyDescent="0.25">
      <c r="A17" s="138" t="s">
        <v>540</v>
      </c>
      <c r="B17" s="139" t="s">
        <v>541</v>
      </c>
      <c r="C17" s="137">
        <v>39800000</v>
      </c>
    </row>
    <row r="18" spans="1:3" ht="13.2" x14ac:dyDescent="0.25">
      <c r="A18" s="138" t="s">
        <v>570</v>
      </c>
      <c r="B18" s="139" t="s">
        <v>248</v>
      </c>
      <c r="C18" s="137">
        <v>230596.94</v>
      </c>
    </row>
    <row r="19" spans="1:3" ht="13.2" x14ac:dyDescent="0.25">
      <c r="A19" s="138" t="s">
        <v>571</v>
      </c>
      <c r="B19" s="139" t="s">
        <v>542</v>
      </c>
      <c r="C19" s="137">
        <v>65737795.460000001</v>
      </c>
    </row>
    <row r="20" spans="1:3" ht="13.2" x14ac:dyDescent="0.25">
      <c r="A20" s="138" t="s">
        <v>572</v>
      </c>
      <c r="B20" s="139" t="s">
        <v>543</v>
      </c>
      <c r="C20" s="137">
        <v>1415699.38</v>
      </c>
    </row>
    <row r="21" spans="1:3" ht="13.2" x14ac:dyDescent="0.25">
      <c r="A21" s="138" t="s">
        <v>573</v>
      </c>
      <c r="B21" s="139" t="s">
        <v>544</v>
      </c>
      <c r="C21" s="137">
        <v>0</v>
      </c>
    </row>
    <row r="22" spans="1:3" ht="13.2" x14ac:dyDescent="0.25">
      <c r="A22" s="138" t="s">
        <v>545</v>
      </c>
      <c r="B22" s="139" t="s">
        <v>546</v>
      </c>
      <c r="C22" s="137">
        <v>0</v>
      </c>
    </row>
    <row r="23" spans="1:3" ht="13.2" x14ac:dyDescent="0.25">
      <c r="A23" s="138" t="s">
        <v>547</v>
      </c>
      <c r="B23" s="139" t="s">
        <v>548</v>
      </c>
      <c r="C23" s="137">
        <v>0</v>
      </c>
    </row>
    <row r="24" spans="1:3" ht="13.2" x14ac:dyDescent="0.25">
      <c r="A24" s="138" t="s">
        <v>549</v>
      </c>
      <c r="B24" s="139" t="s">
        <v>550</v>
      </c>
      <c r="C24" s="137">
        <v>0</v>
      </c>
    </row>
    <row r="25" spans="1:3" ht="13.2" x14ac:dyDescent="0.25">
      <c r="A25" s="138" t="s">
        <v>551</v>
      </c>
      <c r="B25" s="139" t="s">
        <v>552</v>
      </c>
      <c r="C25" s="137">
        <v>0</v>
      </c>
    </row>
    <row r="26" spans="1:3" ht="13.2" x14ac:dyDescent="0.25">
      <c r="A26" s="138" t="s">
        <v>553</v>
      </c>
      <c r="B26" s="139" t="s">
        <v>554</v>
      </c>
      <c r="C26" s="137">
        <v>0</v>
      </c>
    </row>
    <row r="27" spans="1:3" ht="13.2" x14ac:dyDescent="0.25">
      <c r="A27" s="138" t="s">
        <v>555</v>
      </c>
      <c r="B27" s="139" t="s">
        <v>556</v>
      </c>
      <c r="C27" s="137">
        <v>0</v>
      </c>
    </row>
    <row r="28" spans="1:3" ht="13.2" x14ac:dyDescent="0.25">
      <c r="A28" s="138" t="s">
        <v>557</v>
      </c>
      <c r="B28" s="136" t="s">
        <v>558</v>
      </c>
      <c r="C28" s="137">
        <v>0</v>
      </c>
    </row>
    <row r="29" spans="1:3" ht="13.2" x14ac:dyDescent="0.25">
      <c r="A29" s="140"/>
      <c r="B29" s="141"/>
      <c r="C29" s="142"/>
    </row>
    <row r="30" spans="1:3" ht="13.2" x14ac:dyDescent="0.2">
      <c r="A30" s="143" t="s">
        <v>559</v>
      </c>
      <c r="B30" s="144"/>
      <c r="C30" s="145">
        <f>SUM(C31:C37)</f>
        <v>30096157.920000002</v>
      </c>
    </row>
    <row r="31" spans="1:3" ht="26.4" x14ac:dyDescent="0.25">
      <c r="A31" s="138" t="s">
        <v>560</v>
      </c>
      <c r="B31" s="139" t="s">
        <v>441</v>
      </c>
      <c r="C31" s="137">
        <v>30096157.920000002</v>
      </c>
    </row>
    <row r="32" spans="1:3" ht="13.2" x14ac:dyDescent="0.25">
      <c r="A32" s="138" t="s">
        <v>561</v>
      </c>
      <c r="B32" s="139" t="s">
        <v>80</v>
      </c>
      <c r="C32" s="137">
        <v>0</v>
      </c>
    </row>
    <row r="33" spans="1:3" ht="13.2" x14ac:dyDescent="0.25">
      <c r="A33" s="138" t="s">
        <v>562</v>
      </c>
      <c r="B33" s="139" t="s">
        <v>451</v>
      </c>
      <c r="C33" s="137">
        <v>0</v>
      </c>
    </row>
    <row r="34" spans="1:3" ht="26.4" x14ac:dyDescent="0.25">
      <c r="A34" s="138" t="s">
        <v>563</v>
      </c>
      <c r="B34" s="139" t="s">
        <v>564</v>
      </c>
      <c r="C34" s="137">
        <v>0</v>
      </c>
    </row>
    <row r="35" spans="1:3" ht="13.2" x14ac:dyDescent="0.25">
      <c r="A35" s="138" t="s">
        <v>565</v>
      </c>
      <c r="B35" s="139" t="s">
        <v>566</v>
      </c>
      <c r="C35" s="137">
        <v>0</v>
      </c>
    </row>
    <row r="36" spans="1:3" ht="13.2" x14ac:dyDescent="0.25">
      <c r="A36" s="138" t="s">
        <v>567</v>
      </c>
      <c r="B36" s="139" t="s">
        <v>459</v>
      </c>
      <c r="C36" s="137">
        <v>0</v>
      </c>
    </row>
    <row r="37" spans="1:3" ht="13.2" x14ac:dyDescent="0.25">
      <c r="A37" s="138" t="s">
        <v>568</v>
      </c>
      <c r="B37" s="136" t="s">
        <v>569</v>
      </c>
      <c r="C37" s="146">
        <v>0</v>
      </c>
    </row>
    <row r="38" spans="1:3" ht="13.2" x14ac:dyDescent="0.25">
      <c r="A38" s="129"/>
      <c r="B38" s="147"/>
      <c r="C38" s="148"/>
    </row>
    <row r="39" spans="1:3" ht="13.2" x14ac:dyDescent="0.2">
      <c r="A39" s="149" t="s">
        <v>84</v>
      </c>
      <c r="B39" s="127"/>
      <c r="C39" s="150">
        <f>C5-C7+C30</f>
        <v>714064706.25999987</v>
      </c>
    </row>
    <row r="41" spans="1:3" x14ac:dyDescent="0.2">
      <c r="B41" s="32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2" zoomScale="71" zoomScaleNormal="71" workbookViewId="0">
      <selection activeCell="D22" sqref="D22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51" t="s">
        <v>672</v>
      </c>
      <c r="B1" s="152"/>
      <c r="C1" s="152"/>
      <c r="D1" s="152"/>
      <c r="E1" s="152"/>
      <c r="F1" s="152"/>
      <c r="G1" s="153" t="s">
        <v>617</v>
      </c>
      <c r="H1" s="154">
        <v>2022</v>
      </c>
    </row>
    <row r="2" spans="1:10" ht="18.899999999999999" customHeight="1" x14ac:dyDescent="0.2">
      <c r="A2" s="151" t="s">
        <v>628</v>
      </c>
      <c r="B2" s="152"/>
      <c r="C2" s="152"/>
      <c r="D2" s="152"/>
      <c r="E2" s="152"/>
      <c r="F2" s="152"/>
      <c r="G2" s="153" t="s">
        <v>618</v>
      </c>
      <c r="H2" s="154" t="s">
        <v>620</v>
      </c>
    </row>
    <row r="3" spans="1:10" ht="18.899999999999999" customHeight="1" x14ac:dyDescent="0.25">
      <c r="A3" s="155" t="s">
        <v>673</v>
      </c>
      <c r="B3" s="156"/>
      <c r="C3" s="156"/>
      <c r="D3" s="156"/>
      <c r="E3" s="156"/>
      <c r="F3" s="156"/>
      <c r="G3" s="153" t="s">
        <v>619</v>
      </c>
      <c r="H3" s="154">
        <v>4</v>
      </c>
    </row>
    <row r="4" spans="1:10" x14ac:dyDescent="0.2">
      <c r="A4" s="24" t="s">
        <v>196</v>
      </c>
      <c r="B4" s="25"/>
      <c r="C4" s="25"/>
      <c r="D4" s="25"/>
      <c r="E4" s="25"/>
      <c r="F4" s="25"/>
      <c r="G4" s="25"/>
      <c r="H4" s="25"/>
    </row>
    <row r="7" spans="1:10" x14ac:dyDescent="0.2">
      <c r="A7" s="26" t="s">
        <v>146</v>
      </c>
      <c r="B7" s="26" t="s">
        <v>491</v>
      </c>
      <c r="C7" s="26" t="s">
        <v>180</v>
      </c>
      <c r="D7" s="26" t="s">
        <v>492</v>
      </c>
      <c r="E7" s="26" t="s">
        <v>493</v>
      </c>
      <c r="F7" s="26" t="s">
        <v>179</v>
      </c>
      <c r="G7" s="26" t="s">
        <v>124</v>
      </c>
      <c r="H7" s="26" t="s">
        <v>182</v>
      </c>
      <c r="I7" s="26" t="s">
        <v>183</v>
      </c>
      <c r="J7" s="26" t="s">
        <v>184</v>
      </c>
    </row>
    <row r="8" spans="1:10" s="36" customFormat="1" ht="13.2" x14ac:dyDescent="0.25">
      <c r="A8" s="157">
        <v>7000</v>
      </c>
      <c r="B8" s="158" t="s">
        <v>125</v>
      </c>
      <c r="C8" s="158"/>
      <c r="D8" s="158"/>
      <c r="E8" s="158"/>
      <c r="F8" s="158"/>
    </row>
    <row r="9" spans="1:10" ht="13.2" x14ac:dyDescent="0.25">
      <c r="A9" s="159">
        <v>7110</v>
      </c>
      <c r="B9" s="159" t="s">
        <v>124</v>
      </c>
      <c r="C9" s="160">
        <v>0</v>
      </c>
      <c r="D9" s="160">
        <v>0</v>
      </c>
      <c r="E9" s="160">
        <v>0</v>
      </c>
      <c r="F9" s="160">
        <f>C9+D9+E9</f>
        <v>0</v>
      </c>
    </row>
    <row r="10" spans="1:10" ht="13.2" x14ac:dyDescent="0.25">
      <c r="A10" s="159">
        <v>7120</v>
      </c>
      <c r="B10" s="159" t="s">
        <v>123</v>
      </c>
      <c r="C10" s="160">
        <v>0</v>
      </c>
      <c r="D10" s="160">
        <v>0</v>
      </c>
      <c r="E10" s="160">
        <v>0</v>
      </c>
      <c r="F10" s="160">
        <f t="shared" ref="F10:F51" si="0">C10+D10+E10</f>
        <v>0</v>
      </c>
    </row>
    <row r="11" spans="1:10" ht="13.2" x14ac:dyDescent="0.25">
      <c r="A11" s="159">
        <v>7130</v>
      </c>
      <c r="B11" s="159" t="s">
        <v>122</v>
      </c>
      <c r="C11" s="160">
        <v>0</v>
      </c>
      <c r="D11" s="160">
        <v>0</v>
      </c>
      <c r="E11" s="160">
        <v>0</v>
      </c>
      <c r="F11" s="160">
        <f t="shared" si="0"/>
        <v>0</v>
      </c>
    </row>
    <row r="12" spans="1:10" ht="13.2" x14ac:dyDescent="0.25">
      <c r="A12" s="159">
        <v>7140</v>
      </c>
      <c r="B12" s="159" t="s">
        <v>121</v>
      </c>
      <c r="C12" s="160">
        <v>0</v>
      </c>
      <c r="D12" s="160">
        <v>0</v>
      </c>
      <c r="E12" s="160">
        <v>0</v>
      </c>
      <c r="F12" s="160">
        <f t="shared" si="0"/>
        <v>0</v>
      </c>
    </row>
    <row r="13" spans="1:10" ht="13.2" x14ac:dyDescent="0.25">
      <c r="A13" s="159">
        <v>7150</v>
      </c>
      <c r="B13" s="159" t="s">
        <v>120</v>
      </c>
      <c r="C13" s="160">
        <v>0</v>
      </c>
      <c r="D13" s="160">
        <v>0</v>
      </c>
      <c r="E13" s="160">
        <v>0</v>
      </c>
      <c r="F13" s="160">
        <f t="shared" si="0"/>
        <v>0</v>
      </c>
    </row>
    <row r="14" spans="1:10" ht="13.2" x14ac:dyDescent="0.25">
      <c r="A14" s="159">
        <v>7160</v>
      </c>
      <c r="B14" s="159" t="s">
        <v>119</v>
      </c>
      <c r="C14" s="160">
        <v>0</v>
      </c>
      <c r="D14" s="160">
        <v>0</v>
      </c>
      <c r="E14" s="160">
        <v>0</v>
      </c>
      <c r="F14" s="160">
        <f t="shared" si="0"/>
        <v>0</v>
      </c>
    </row>
    <row r="15" spans="1:10" ht="13.2" x14ac:dyDescent="0.25">
      <c r="A15" s="159">
        <v>7210</v>
      </c>
      <c r="B15" s="159" t="s">
        <v>118</v>
      </c>
      <c r="C15" s="160">
        <v>0</v>
      </c>
      <c r="D15" s="160">
        <v>0</v>
      </c>
      <c r="E15" s="160">
        <v>0</v>
      </c>
      <c r="F15" s="160">
        <f t="shared" si="0"/>
        <v>0</v>
      </c>
    </row>
    <row r="16" spans="1:10" ht="13.2" x14ac:dyDescent="0.25">
      <c r="A16" s="159">
        <v>7220</v>
      </c>
      <c r="B16" s="159" t="s">
        <v>117</v>
      </c>
      <c r="C16" s="160">
        <v>0</v>
      </c>
      <c r="D16" s="160">
        <v>0</v>
      </c>
      <c r="E16" s="160">
        <v>0</v>
      </c>
      <c r="F16" s="160">
        <f t="shared" si="0"/>
        <v>0</v>
      </c>
    </row>
    <row r="17" spans="1:6" ht="13.2" x14ac:dyDescent="0.25">
      <c r="A17" s="159">
        <v>7230</v>
      </c>
      <c r="B17" s="159" t="s">
        <v>116</v>
      </c>
      <c r="C17" s="160">
        <v>0</v>
      </c>
      <c r="D17" s="160">
        <v>0</v>
      </c>
      <c r="E17" s="160">
        <v>0</v>
      </c>
      <c r="F17" s="160">
        <f t="shared" si="0"/>
        <v>0</v>
      </c>
    </row>
    <row r="18" spans="1:6" ht="13.2" x14ac:dyDescent="0.25">
      <c r="A18" s="159">
        <v>7240</v>
      </c>
      <c r="B18" s="159" t="s">
        <v>115</v>
      </c>
      <c r="C18" s="160">
        <v>0</v>
      </c>
      <c r="D18" s="160">
        <v>0</v>
      </c>
      <c r="E18" s="160">
        <v>0</v>
      </c>
      <c r="F18" s="160">
        <f t="shared" si="0"/>
        <v>0</v>
      </c>
    </row>
    <row r="19" spans="1:6" ht="13.2" x14ac:dyDescent="0.25">
      <c r="A19" s="159">
        <v>7250</v>
      </c>
      <c r="B19" s="159" t="s">
        <v>114</v>
      </c>
      <c r="C19" s="160">
        <v>0</v>
      </c>
      <c r="D19" s="160">
        <v>0</v>
      </c>
      <c r="E19" s="160">
        <v>0</v>
      </c>
      <c r="F19" s="160">
        <f t="shared" si="0"/>
        <v>0</v>
      </c>
    </row>
    <row r="20" spans="1:6" ht="13.2" x14ac:dyDescent="0.25">
      <c r="A20" s="159">
        <v>7260</v>
      </c>
      <c r="B20" s="159" t="s">
        <v>113</v>
      </c>
      <c r="C20" s="160">
        <v>0</v>
      </c>
      <c r="D20" s="160">
        <v>0</v>
      </c>
      <c r="E20" s="160">
        <v>0</v>
      </c>
      <c r="F20" s="160">
        <f t="shared" si="0"/>
        <v>0</v>
      </c>
    </row>
    <row r="21" spans="1:6" ht="13.2" x14ac:dyDescent="0.25">
      <c r="A21" s="159">
        <v>7310</v>
      </c>
      <c r="B21" s="159" t="s">
        <v>112</v>
      </c>
      <c r="C21" s="160">
        <v>0</v>
      </c>
      <c r="D21" s="160">
        <v>0</v>
      </c>
      <c r="E21" s="160">
        <v>0</v>
      </c>
      <c r="F21" s="160">
        <f t="shared" si="0"/>
        <v>0</v>
      </c>
    </row>
    <row r="22" spans="1:6" ht="13.2" x14ac:dyDescent="0.25">
      <c r="A22" s="159">
        <v>7320</v>
      </c>
      <c r="B22" s="159" t="s">
        <v>111</v>
      </c>
      <c r="C22" s="160">
        <v>0</v>
      </c>
      <c r="D22" s="160">
        <v>0</v>
      </c>
      <c r="E22" s="160">
        <v>0</v>
      </c>
      <c r="F22" s="160">
        <f t="shared" si="0"/>
        <v>0</v>
      </c>
    </row>
    <row r="23" spans="1:6" ht="13.2" x14ac:dyDescent="0.25">
      <c r="A23" s="159">
        <v>7330</v>
      </c>
      <c r="B23" s="159" t="s">
        <v>110</v>
      </c>
      <c r="C23" s="160">
        <v>0</v>
      </c>
      <c r="D23" s="160">
        <v>0</v>
      </c>
      <c r="E23" s="160">
        <v>0</v>
      </c>
      <c r="F23" s="160">
        <f t="shared" si="0"/>
        <v>0</v>
      </c>
    </row>
    <row r="24" spans="1:6" ht="13.2" x14ac:dyDescent="0.25">
      <c r="A24" s="159">
        <v>7340</v>
      </c>
      <c r="B24" s="159" t="s">
        <v>109</v>
      </c>
      <c r="C24" s="160">
        <v>0</v>
      </c>
      <c r="D24" s="160">
        <v>0</v>
      </c>
      <c r="E24" s="160">
        <v>0</v>
      </c>
      <c r="F24" s="160">
        <f t="shared" si="0"/>
        <v>0</v>
      </c>
    </row>
    <row r="25" spans="1:6" ht="13.2" x14ac:dyDescent="0.25">
      <c r="A25" s="159">
        <v>7350</v>
      </c>
      <c r="B25" s="159" t="s">
        <v>108</v>
      </c>
      <c r="C25" s="160">
        <v>0</v>
      </c>
      <c r="D25" s="160">
        <v>0</v>
      </c>
      <c r="E25" s="160">
        <v>0</v>
      </c>
      <c r="F25" s="160">
        <f t="shared" si="0"/>
        <v>0</v>
      </c>
    </row>
    <row r="26" spans="1:6" ht="13.2" x14ac:dyDescent="0.25">
      <c r="A26" s="159">
        <v>7360</v>
      </c>
      <c r="B26" s="159" t="s">
        <v>107</v>
      </c>
      <c r="C26" s="160">
        <v>0</v>
      </c>
      <c r="D26" s="160">
        <v>0</v>
      </c>
      <c r="E26" s="160">
        <v>0</v>
      </c>
      <c r="F26" s="160">
        <f t="shared" si="0"/>
        <v>0</v>
      </c>
    </row>
    <row r="27" spans="1:6" ht="13.2" x14ac:dyDescent="0.25">
      <c r="A27" s="159">
        <v>7410</v>
      </c>
      <c r="B27" s="159" t="s">
        <v>106</v>
      </c>
      <c r="C27" s="160">
        <v>0</v>
      </c>
      <c r="D27" s="160">
        <v>0</v>
      </c>
      <c r="E27" s="160">
        <v>0</v>
      </c>
      <c r="F27" s="160">
        <f t="shared" si="0"/>
        <v>0</v>
      </c>
    </row>
    <row r="28" spans="1:6" ht="13.2" x14ac:dyDescent="0.25">
      <c r="A28" s="159">
        <v>7420</v>
      </c>
      <c r="B28" s="159" t="s">
        <v>105</v>
      </c>
      <c r="C28" s="160">
        <v>0</v>
      </c>
      <c r="D28" s="160">
        <v>0</v>
      </c>
      <c r="E28" s="160">
        <v>0</v>
      </c>
      <c r="F28" s="160">
        <f t="shared" si="0"/>
        <v>0</v>
      </c>
    </row>
    <row r="29" spans="1:6" ht="13.2" x14ac:dyDescent="0.25">
      <c r="A29" s="159">
        <v>7510</v>
      </c>
      <c r="B29" s="159" t="s">
        <v>104</v>
      </c>
      <c r="C29" s="160">
        <v>0</v>
      </c>
      <c r="D29" s="160">
        <v>0</v>
      </c>
      <c r="E29" s="160">
        <v>0</v>
      </c>
      <c r="F29" s="160">
        <f t="shared" si="0"/>
        <v>0</v>
      </c>
    </row>
    <row r="30" spans="1:6" ht="13.2" x14ac:dyDescent="0.25">
      <c r="A30" s="159">
        <v>7520</v>
      </c>
      <c r="B30" s="159" t="s">
        <v>103</v>
      </c>
      <c r="C30" s="160">
        <v>0</v>
      </c>
      <c r="D30" s="160">
        <v>0</v>
      </c>
      <c r="E30" s="160">
        <v>0</v>
      </c>
      <c r="F30" s="160">
        <f t="shared" si="0"/>
        <v>0</v>
      </c>
    </row>
    <row r="31" spans="1:6" ht="13.2" x14ac:dyDescent="0.25">
      <c r="A31" s="159">
        <v>7610</v>
      </c>
      <c r="B31" s="159" t="s">
        <v>102</v>
      </c>
      <c r="C31" s="160">
        <v>0</v>
      </c>
      <c r="D31" s="160">
        <v>0</v>
      </c>
      <c r="E31" s="160">
        <v>0</v>
      </c>
      <c r="F31" s="160">
        <f t="shared" si="0"/>
        <v>0</v>
      </c>
    </row>
    <row r="32" spans="1:6" ht="13.2" x14ac:dyDescent="0.25">
      <c r="A32" s="159">
        <v>7620</v>
      </c>
      <c r="B32" s="159" t="s">
        <v>101</v>
      </c>
      <c r="C32" s="160">
        <v>0</v>
      </c>
      <c r="D32" s="160">
        <v>0</v>
      </c>
      <c r="E32" s="160">
        <v>0</v>
      </c>
      <c r="F32" s="160">
        <f t="shared" si="0"/>
        <v>0</v>
      </c>
    </row>
    <row r="33" spans="1:6" ht="13.2" x14ac:dyDescent="0.25">
      <c r="A33" s="159">
        <v>7630</v>
      </c>
      <c r="B33" s="159" t="s">
        <v>100</v>
      </c>
      <c r="C33" s="160">
        <v>0</v>
      </c>
      <c r="D33" s="160">
        <v>0</v>
      </c>
      <c r="E33" s="160">
        <v>0</v>
      </c>
      <c r="F33" s="160">
        <f t="shared" si="0"/>
        <v>0</v>
      </c>
    </row>
    <row r="34" spans="1:6" ht="13.2" x14ac:dyDescent="0.25">
      <c r="A34" s="159">
        <v>7640</v>
      </c>
      <c r="B34" s="159" t="s">
        <v>99</v>
      </c>
      <c r="C34" s="160">
        <v>0</v>
      </c>
      <c r="D34" s="160">
        <v>0</v>
      </c>
      <c r="E34" s="160">
        <v>0</v>
      </c>
      <c r="F34" s="160">
        <f t="shared" ref="F34:F35" si="1">C34+D34+E34</f>
        <v>0</v>
      </c>
    </row>
    <row r="35" spans="1:6" ht="13.2" x14ac:dyDescent="0.25">
      <c r="A35" s="159">
        <v>7911</v>
      </c>
      <c r="B35" s="159" t="s">
        <v>608</v>
      </c>
      <c r="C35" s="160">
        <v>0</v>
      </c>
      <c r="D35" s="160">
        <v>0</v>
      </c>
      <c r="E35" s="160">
        <v>0</v>
      </c>
      <c r="F35" s="160">
        <f t="shared" si="1"/>
        <v>0</v>
      </c>
    </row>
    <row r="36" spans="1:6" ht="13.2" x14ac:dyDescent="0.25">
      <c r="A36" s="159">
        <v>7921</v>
      </c>
      <c r="B36" s="159" t="s">
        <v>609</v>
      </c>
      <c r="C36" s="160">
        <v>0</v>
      </c>
      <c r="D36" s="160">
        <v>0</v>
      </c>
      <c r="E36" s="160">
        <v>0</v>
      </c>
      <c r="F36" s="160">
        <f t="shared" si="0"/>
        <v>0</v>
      </c>
    </row>
    <row r="37" spans="1:6" ht="13.2" x14ac:dyDescent="0.25">
      <c r="A37" s="159">
        <v>7931</v>
      </c>
      <c r="B37" s="159" t="s">
        <v>610</v>
      </c>
      <c r="C37" s="160">
        <v>0</v>
      </c>
      <c r="D37" s="160">
        <v>0</v>
      </c>
      <c r="E37" s="160">
        <v>0</v>
      </c>
      <c r="F37" s="160">
        <f t="shared" ref="F37:F38" si="2">C37+D37+E37</f>
        <v>0</v>
      </c>
    </row>
    <row r="38" spans="1:6" ht="13.2" x14ac:dyDescent="0.25">
      <c r="A38" s="159">
        <v>7932</v>
      </c>
      <c r="B38" s="159" t="s">
        <v>611</v>
      </c>
      <c r="C38" s="160">
        <v>0</v>
      </c>
      <c r="D38" s="160">
        <v>0</v>
      </c>
      <c r="E38" s="160">
        <v>0</v>
      </c>
      <c r="F38" s="160">
        <f t="shared" si="2"/>
        <v>0</v>
      </c>
    </row>
    <row r="39" spans="1:6" s="36" customFormat="1" ht="13.2" x14ac:dyDescent="0.25">
      <c r="A39" s="157">
        <v>8000</v>
      </c>
      <c r="B39" s="158" t="s">
        <v>97</v>
      </c>
      <c r="C39" s="158"/>
      <c r="D39" s="158"/>
      <c r="E39" s="158"/>
      <c r="F39" s="158"/>
    </row>
    <row r="40" spans="1:6" ht="13.2" x14ac:dyDescent="0.25">
      <c r="A40" s="159">
        <v>8110</v>
      </c>
      <c r="B40" s="159" t="s">
        <v>96</v>
      </c>
      <c r="C40" s="160">
        <v>0</v>
      </c>
      <c r="D40" s="160">
        <v>834524073.83000004</v>
      </c>
      <c r="E40" s="160">
        <v>-834524073.83000004</v>
      </c>
      <c r="F40" s="160">
        <f t="shared" si="0"/>
        <v>0</v>
      </c>
    </row>
    <row r="41" spans="1:6" ht="13.2" x14ac:dyDescent="0.25">
      <c r="A41" s="159">
        <v>8120</v>
      </c>
      <c r="B41" s="159" t="s">
        <v>95</v>
      </c>
      <c r="C41" s="160">
        <v>0</v>
      </c>
      <c r="D41" s="160">
        <v>2488716953.8200002</v>
      </c>
      <c r="E41" s="160">
        <v>-2488716953.8200002</v>
      </c>
      <c r="F41" s="160">
        <f t="shared" si="0"/>
        <v>0</v>
      </c>
    </row>
    <row r="42" spans="1:6" ht="13.2" x14ac:dyDescent="0.25">
      <c r="A42" s="159">
        <v>8130</v>
      </c>
      <c r="B42" s="159" t="s">
        <v>94</v>
      </c>
      <c r="C42" s="160">
        <v>0</v>
      </c>
      <c r="D42" s="160">
        <v>1011516672.14</v>
      </c>
      <c r="E42" s="160">
        <v>-1011516672.14</v>
      </c>
      <c r="F42" s="160">
        <f t="shared" si="0"/>
        <v>0</v>
      </c>
    </row>
    <row r="43" spans="1:6" ht="13.2" x14ac:dyDescent="0.25">
      <c r="A43" s="159">
        <v>8140</v>
      </c>
      <c r="B43" s="159" t="s">
        <v>93</v>
      </c>
      <c r="C43" s="160">
        <v>0</v>
      </c>
      <c r="D43" s="160">
        <v>1446628021.6700001</v>
      </c>
      <c r="E43" s="160">
        <v>-1446628021.6700001</v>
      </c>
      <c r="F43" s="160">
        <f t="shared" si="0"/>
        <v>0</v>
      </c>
    </row>
    <row r="44" spans="1:6" ht="13.2" x14ac:dyDescent="0.25">
      <c r="A44" s="159">
        <v>8150</v>
      </c>
      <c r="B44" s="159" t="s">
        <v>92</v>
      </c>
      <c r="C44" s="160">
        <v>0</v>
      </c>
      <c r="D44" s="160">
        <v>1363034304.9000001</v>
      </c>
      <c r="E44" s="160">
        <v>-1363034304.9000001</v>
      </c>
      <c r="F44" s="160">
        <f t="shared" si="0"/>
        <v>0</v>
      </c>
    </row>
    <row r="45" spans="1:6" ht="13.2" x14ac:dyDescent="0.25">
      <c r="A45" s="159">
        <v>8210</v>
      </c>
      <c r="B45" s="159" t="s">
        <v>91</v>
      </c>
      <c r="C45" s="160">
        <v>0</v>
      </c>
      <c r="D45" s="160">
        <v>834524073.83000004</v>
      </c>
      <c r="E45" s="160">
        <v>-834524073.83000004</v>
      </c>
      <c r="F45" s="160">
        <f t="shared" si="0"/>
        <v>0</v>
      </c>
    </row>
    <row r="46" spans="1:6" ht="13.2" x14ac:dyDescent="0.25">
      <c r="A46" s="159">
        <v>8220</v>
      </c>
      <c r="B46" s="159" t="s">
        <v>90</v>
      </c>
      <c r="C46" s="160">
        <v>0</v>
      </c>
      <c r="D46" s="160">
        <v>3248078988.02</v>
      </c>
      <c r="E46" s="160">
        <v>-3248078988.02</v>
      </c>
      <c r="F46" s="160">
        <f t="shared" si="0"/>
        <v>0</v>
      </c>
    </row>
    <row r="47" spans="1:6" ht="13.2" x14ac:dyDescent="0.25">
      <c r="A47" s="159">
        <v>8230</v>
      </c>
      <c r="B47" s="159" t="s">
        <v>89</v>
      </c>
      <c r="C47" s="160">
        <v>0</v>
      </c>
      <c r="D47" s="160">
        <v>1713591049.46</v>
      </c>
      <c r="E47" s="160">
        <v>-1713591049.46</v>
      </c>
      <c r="F47" s="160">
        <f t="shared" si="0"/>
        <v>0</v>
      </c>
    </row>
    <row r="48" spans="1:6" ht="13.2" x14ac:dyDescent="0.25">
      <c r="A48" s="159">
        <v>8240</v>
      </c>
      <c r="B48" s="159" t="s">
        <v>88</v>
      </c>
      <c r="C48" s="160">
        <v>0</v>
      </c>
      <c r="D48" s="160">
        <v>403285447.64999998</v>
      </c>
      <c r="E48" s="160">
        <v>-403285447.64999998</v>
      </c>
      <c r="F48" s="160">
        <f t="shared" si="0"/>
        <v>0</v>
      </c>
    </row>
    <row r="49" spans="1:6" ht="13.2" x14ac:dyDescent="0.25">
      <c r="A49" s="159">
        <v>8250</v>
      </c>
      <c r="B49" s="159" t="s">
        <v>87</v>
      </c>
      <c r="C49" s="160">
        <v>0</v>
      </c>
      <c r="D49" s="160">
        <v>763483803.75999999</v>
      </c>
      <c r="E49" s="160">
        <v>-763483803.75999999</v>
      </c>
      <c r="F49" s="160">
        <f t="shared" si="0"/>
        <v>0</v>
      </c>
    </row>
    <row r="50" spans="1:6" ht="13.2" x14ac:dyDescent="0.25">
      <c r="A50" s="159">
        <v>8260</v>
      </c>
      <c r="B50" s="159" t="s">
        <v>86</v>
      </c>
      <c r="C50" s="160">
        <v>0</v>
      </c>
      <c r="D50" s="160">
        <v>929478081.30999994</v>
      </c>
      <c r="E50" s="160">
        <v>-929478081.30999994</v>
      </c>
      <c r="F50" s="160">
        <f t="shared" si="0"/>
        <v>0</v>
      </c>
    </row>
    <row r="51" spans="1:6" ht="13.2" x14ac:dyDescent="0.25">
      <c r="A51" s="159">
        <v>8270</v>
      </c>
      <c r="B51" s="159" t="s">
        <v>85</v>
      </c>
      <c r="C51" s="160">
        <v>0</v>
      </c>
      <c r="D51" s="160">
        <v>763909167.99000001</v>
      </c>
      <c r="E51" s="160">
        <v>-763909167.99000001</v>
      </c>
      <c r="F51" s="160">
        <f t="shared" si="0"/>
        <v>0</v>
      </c>
    </row>
    <row r="53" spans="1:6" x14ac:dyDescent="0.2">
      <c r="B53" s="23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>
      <selection activeCell="A41" sqref="A41"/>
    </sheetView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65" t="s">
        <v>50</v>
      </c>
      <c r="C1" s="66"/>
      <c r="D1" s="66"/>
      <c r="E1" s="67"/>
    </row>
    <row r="2" spans="1:8" ht="15" customHeight="1" x14ac:dyDescent="0.2">
      <c r="A2" s="2" t="s">
        <v>31</v>
      </c>
    </row>
    <row r="3" spans="1:8" x14ac:dyDescent="0.2">
      <c r="A3" s="1"/>
    </row>
    <row r="4" spans="1:8" s="69" customFormat="1" x14ac:dyDescent="0.2">
      <c r="A4" s="68" t="s">
        <v>33</v>
      </c>
    </row>
    <row r="5" spans="1:8" s="69" customFormat="1" ht="39.9" customHeight="1" x14ac:dyDescent="0.2">
      <c r="A5" s="107" t="s">
        <v>34</v>
      </c>
      <c r="B5" s="107"/>
      <c r="C5" s="107"/>
      <c r="D5" s="107"/>
      <c r="E5" s="107"/>
      <c r="H5" s="70"/>
    </row>
    <row r="6" spans="1:8" s="69" customFormat="1" x14ac:dyDescent="0.2">
      <c r="A6" s="71"/>
      <c r="B6" s="71"/>
      <c r="C6" s="71"/>
      <c r="D6" s="71"/>
      <c r="H6" s="70"/>
    </row>
    <row r="7" spans="1:8" s="69" customFormat="1" ht="13.2" x14ac:dyDescent="0.25">
      <c r="A7" s="70" t="s">
        <v>35</v>
      </c>
      <c r="B7" s="70"/>
      <c r="C7" s="70"/>
      <c r="D7" s="70"/>
    </row>
    <row r="8" spans="1:8" s="69" customFormat="1" x14ac:dyDescent="0.2">
      <c r="A8" s="70"/>
      <c r="B8" s="70"/>
      <c r="C8" s="70"/>
      <c r="D8" s="70"/>
    </row>
    <row r="9" spans="1:8" s="69" customFormat="1" x14ac:dyDescent="0.2">
      <c r="A9" s="83" t="s">
        <v>125</v>
      </c>
      <c r="B9" s="70"/>
      <c r="C9" s="70"/>
      <c r="D9" s="70"/>
    </row>
    <row r="10" spans="1:8" s="69" customFormat="1" ht="26.1" customHeight="1" x14ac:dyDescent="0.2">
      <c r="A10" s="72" t="s">
        <v>600</v>
      </c>
      <c r="B10" s="108" t="s">
        <v>36</v>
      </c>
      <c r="C10" s="108"/>
      <c r="D10" s="108"/>
      <c r="E10" s="108"/>
    </row>
    <row r="11" spans="1:8" s="69" customFormat="1" ht="12.9" customHeight="1" x14ac:dyDescent="0.2">
      <c r="A11" s="73" t="s">
        <v>601</v>
      </c>
      <c r="B11" s="74" t="s">
        <v>37</v>
      </c>
      <c r="C11" s="74"/>
      <c r="D11" s="74"/>
      <c r="E11" s="74"/>
    </row>
    <row r="12" spans="1:8" s="69" customFormat="1" ht="26.1" customHeight="1" x14ac:dyDescent="0.2">
      <c r="A12" s="73" t="s">
        <v>602</v>
      </c>
      <c r="B12" s="108" t="s">
        <v>38</v>
      </c>
      <c r="C12" s="108"/>
      <c r="D12" s="108"/>
      <c r="E12" s="108"/>
    </row>
    <row r="13" spans="1:8" s="69" customFormat="1" ht="26.1" customHeight="1" x14ac:dyDescent="0.2">
      <c r="A13" s="73" t="s">
        <v>603</v>
      </c>
      <c r="B13" s="108" t="s">
        <v>39</v>
      </c>
      <c r="C13" s="108"/>
      <c r="D13" s="108"/>
      <c r="E13" s="108"/>
    </row>
    <row r="14" spans="1:8" s="69" customFormat="1" ht="11.25" customHeight="1" x14ac:dyDescent="0.2">
      <c r="A14" s="75"/>
      <c r="B14" s="76"/>
      <c r="C14" s="76"/>
      <c r="D14" s="76"/>
      <c r="E14" s="76"/>
    </row>
    <row r="15" spans="1:8" s="69" customFormat="1" ht="39" customHeight="1" x14ac:dyDescent="0.2">
      <c r="A15" s="72" t="s">
        <v>604</v>
      </c>
      <c r="B15" s="74" t="s">
        <v>40</v>
      </c>
    </row>
    <row r="16" spans="1:8" s="69" customFormat="1" ht="12.9" customHeight="1" x14ac:dyDescent="0.2">
      <c r="A16" s="73" t="s">
        <v>605</v>
      </c>
    </row>
    <row r="17" spans="1:4" s="69" customFormat="1" ht="12.9" customHeight="1" x14ac:dyDescent="0.2">
      <c r="A17" s="74"/>
    </row>
    <row r="18" spans="1:4" s="69" customFormat="1" ht="12.9" customHeight="1" x14ac:dyDescent="0.2">
      <c r="A18" s="83" t="s">
        <v>97</v>
      </c>
    </row>
    <row r="19" spans="1:4" s="69" customFormat="1" ht="12.9" customHeight="1" x14ac:dyDescent="0.2">
      <c r="A19" s="77" t="s">
        <v>606</v>
      </c>
    </row>
    <row r="20" spans="1:4" s="69" customFormat="1" ht="12.9" customHeight="1" x14ac:dyDescent="0.2">
      <c r="A20" s="77" t="s">
        <v>607</v>
      </c>
    </row>
    <row r="21" spans="1:4" s="69" customFormat="1" x14ac:dyDescent="0.2">
      <c r="A21" s="70"/>
    </row>
    <row r="22" spans="1:4" s="69" customFormat="1" x14ac:dyDescent="0.2">
      <c r="A22" s="70" t="s">
        <v>520</v>
      </c>
      <c r="B22" s="70"/>
      <c r="C22" s="70"/>
      <c r="D22" s="70"/>
    </row>
    <row r="23" spans="1:4" s="69" customFormat="1" x14ac:dyDescent="0.2">
      <c r="A23" s="70" t="s">
        <v>521</v>
      </c>
      <c r="B23" s="70"/>
      <c r="C23" s="70"/>
      <c r="D23" s="70"/>
    </row>
    <row r="24" spans="1:4" s="69" customFormat="1" x14ac:dyDescent="0.2">
      <c r="A24" s="70" t="s">
        <v>522</v>
      </c>
      <c r="B24" s="70"/>
      <c r="C24" s="70"/>
      <c r="D24" s="70"/>
    </row>
    <row r="25" spans="1:4" s="69" customFormat="1" x14ac:dyDescent="0.2">
      <c r="A25" s="70" t="s">
        <v>523</v>
      </c>
      <c r="B25" s="70"/>
      <c r="C25" s="70"/>
      <c r="D25" s="70"/>
    </row>
    <row r="26" spans="1:4" s="69" customFormat="1" x14ac:dyDescent="0.2">
      <c r="A26" s="70" t="s">
        <v>524</v>
      </c>
      <c r="B26" s="70"/>
      <c r="C26" s="70"/>
      <c r="D26" s="70"/>
    </row>
    <row r="27" spans="1:4" s="69" customFormat="1" x14ac:dyDescent="0.2">
      <c r="A27" s="70"/>
      <c r="B27" s="70"/>
      <c r="C27" s="70"/>
      <c r="D27" s="70"/>
    </row>
    <row r="28" spans="1:4" s="69" customFormat="1" ht="12" x14ac:dyDescent="0.25">
      <c r="A28" s="75" t="s">
        <v>98</v>
      </c>
      <c r="B28" s="70"/>
      <c r="C28" s="70"/>
      <c r="D28" s="70"/>
    </row>
    <row r="29" spans="1:4" s="69" customFormat="1" x14ac:dyDescent="0.2">
      <c r="A29" s="70"/>
      <c r="B29" s="70"/>
      <c r="C29" s="70"/>
      <c r="D29" s="7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2023-02-27T17:58:15Z</cp:lastPrinted>
  <dcterms:created xsi:type="dcterms:W3CDTF">2012-12-11T20:36:24Z</dcterms:created>
  <dcterms:modified xsi:type="dcterms:W3CDTF">2023-02-27T18:06:02Z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